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0_Quality of Primary Care\Sharing Files 4\"/>
    </mc:Choice>
  </mc:AlternateContent>
  <xr:revisionPtr revIDLastSave="0" documentId="13_ncr:1_{6C3D6E92-196A-4935-964E-E962EFE16190}"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Data'!$B$4:$AL$135</definedName>
    <definedName name="ambvis_rates_Feb_5_2013hjp_2" localSheetId="13">'Raw Data'!$B$4:$AL$139</definedName>
    <definedName name="ambvis_rates_Feb_5_2013hjp_2_1" localSheetId="13">'Raw Data'!$B$4:$AL$135</definedName>
    <definedName name="ambvis_rates_Feb_5_2013hjp_3" localSheetId="13">'Raw Data'!$B$4:$AL$135</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Data'!$B$4:$AL$135</definedName>
    <definedName name="cabg_Feb_5_2013hjp_1_2" localSheetId="13">'Raw Data'!$B$4:$AL$139</definedName>
    <definedName name="cabg_Feb_5_2013hjp_1_2_1" localSheetId="13">'Raw Data'!$B$4:$AL$135</definedName>
    <definedName name="cabg_Feb_5_2013hjp_1_3" localSheetId="13">'Raw Data'!$B$4:$AL$135</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Data'!$B$4:$AL$135</definedName>
    <definedName name="cath_Feb_5_2013hjp_2" localSheetId="13">'Raw Data'!$B$4:$AL$139</definedName>
    <definedName name="cath_Feb_5_2013hjp_2_1" localSheetId="13">'Raw Data'!$B$4:$AL$135</definedName>
    <definedName name="cath_Feb_5_2013hjp_3" localSheetId="13">'Raw Data'!$B$4:$AL$135</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Data'!$B$4:$AL$135</definedName>
    <definedName name="dementia_Feb_12_2013hjp_2" localSheetId="13">'Raw Data'!$B$4:$AL$139</definedName>
    <definedName name="dementia_Feb_12_2013hjp_2_1" localSheetId="13">'Raw Data'!$B$4:$AL$135</definedName>
    <definedName name="dementia_Feb_12_2013hjp_3" localSheetId="13">'Raw Data'!$B$4:$AL$135</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Data'!$B$4:$AL$135</definedName>
    <definedName name="hip_replace_Feb_5_2013hjp_2" localSheetId="13">'Raw Data'!$B$4:$AL$139</definedName>
    <definedName name="hip_replace_Feb_5_2013hjp_2_1" localSheetId="13">'Raw Data'!$B$4:$AL$135</definedName>
    <definedName name="hip_replace_Feb_5_2013hjp_3" localSheetId="13">'Raw Data'!$B$4:$AL$135</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Data'!$B$4:$AL$135</definedName>
    <definedName name="knee_replace_Feb_5_2013hjp_2" localSheetId="13">'Raw Data'!$B$4:$AL$139</definedName>
    <definedName name="knee_replace_Feb_5_2013hjp_2_1" localSheetId="13">'Raw Data'!$B$4:$AL$135</definedName>
    <definedName name="knee_replace_Feb_5_2013hjp_3" localSheetId="13">'Raw Data'!$B$4:$AL$135</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Data'!$B$4:$AL$135</definedName>
    <definedName name="pci_Feb_5_2013hjp_2" localSheetId="13">'Raw Data'!$B$4:$AL$139</definedName>
    <definedName name="pci_Feb_5_2013hjp_2_1" localSheetId="13">'Raw Data'!$B$4:$AL$135</definedName>
    <definedName name="pci_Feb_5_2013hjp_3" localSheetId="13">'Raw Data'!$B$4:$AL$135</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'Table_Interlake-Eastern'!$A$1:$G$21</definedName>
    <definedName name="_xlnm.Print_Area" localSheetId="9">Table_Northern!$A$1:$G$21</definedName>
    <definedName name="_xlnm.Print_Area" localSheetId="8">Table_PrairieMountain!$A$1:$G$23</definedName>
    <definedName name="_xlnm.Print_Area" localSheetId="3">Table_RHAs!$A$1:$G$10</definedName>
    <definedName name="_xlnm.Print_Area" localSheetId="6">Table_Southern!$A$1:$G$29</definedName>
    <definedName name="_xlnm.Print_Area" localSheetId="4">Table_WpgCA!$A$1:$G$20</definedName>
    <definedName name="_xlnm.Print_Area" localSheetId="5">Table_WpgNC!$A$1:$G$32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3" l="1"/>
  <c r="E15" i="3"/>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H37" i="3"/>
  <c r="H36" i="3"/>
  <c r="G37" i="3"/>
  <c r="G36" i="3"/>
  <c r="H35" i="3"/>
  <c r="H34" i="3"/>
  <c r="G35" i="3"/>
  <c r="G34" i="3"/>
  <c r="F35" i="3"/>
  <c r="F34" i="3"/>
  <c r="O21" i="3"/>
  <c r="P21" i="3"/>
  <c r="O22" i="3"/>
  <c r="P22" i="3"/>
  <c r="O23" i="3"/>
  <c r="P23" i="3"/>
  <c r="O24" i="3"/>
  <c r="P24" i="3"/>
  <c r="O25" i="3"/>
  <c r="P25" i="3"/>
  <c r="O26" i="3"/>
  <c r="P26" i="3"/>
  <c r="O27" i="3"/>
  <c r="P27" i="3"/>
  <c r="O28" i="3"/>
  <c r="P28" i="3"/>
  <c r="O29" i="3"/>
  <c r="P29" i="3"/>
  <c r="P20" i="3"/>
  <c r="O20" i="3"/>
  <c r="N21" i="3"/>
  <c r="N22" i="3"/>
  <c r="N23" i="3"/>
  <c r="N24" i="3"/>
  <c r="N25" i="3"/>
  <c r="N26" i="3"/>
  <c r="N27" i="3"/>
  <c r="N28" i="3"/>
  <c r="N29" i="3"/>
  <c r="N20" i="3"/>
  <c r="F20" i="3"/>
  <c r="C21" i="3"/>
  <c r="C22" i="3"/>
  <c r="C23" i="3"/>
  <c r="C24" i="3"/>
  <c r="C25" i="3"/>
  <c r="C26" i="3"/>
  <c r="C27" i="3"/>
  <c r="C28" i="3"/>
  <c r="C29" i="3"/>
  <c r="C20" i="3"/>
  <c r="H11" i="3" l="1"/>
  <c r="H10" i="3"/>
  <c r="H9" i="3"/>
  <c r="H8" i="3"/>
  <c r="H7" i="3"/>
  <c r="H6" i="3"/>
  <c r="G11" i="3"/>
  <c r="G10" i="3"/>
  <c r="G9" i="3"/>
  <c r="G8" i="3"/>
  <c r="G7" i="3"/>
  <c r="G6" i="3"/>
  <c r="F11" i="3"/>
  <c r="F10" i="3"/>
  <c r="F9" i="3"/>
  <c r="F8" i="3"/>
  <c r="F7" i="3"/>
  <c r="F6" i="3"/>
  <c r="C11" i="3"/>
  <c r="C10" i="3"/>
  <c r="C9" i="3"/>
  <c r="C8" i="3"/>
  <c r="C7" i="3"/>
  <c r="C6" i="3"/>
  <c r="E21" i="3" l="1"/>
  <c r="E22" i="3"/>
  <c r="E23" i="3"/>
  <c r="E24" i="3"/>
  <c r="E20" i="3"/>
  <c r="E26" i="3"/>
  <c r="E27" i="3"/>
  <c r="E28" i="3"/>
  <c r="E29" i="3"/>
  <c r="E25" i="3"/>
  <c r="H39" i="3" l="1"/>
  <c r="H38" i="3"/>
  <c r="G39" i="3" l="1"/>
  <c r="F39" i="3"/>
  <c r="G38" i="3"/>
  <c r="F38" i="3"/>
  <c r="B3" i="3" l="1"/>
  <c r="E7" i="3" l="1"/>
  <c r="E9" i="3"/>
  <c r="E6" i="3"/>
  <c r="E8" i="3"/>
  <c r="E10"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42C2680-0509-40C4-967A-C96B8D8FBA44}"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1C4A9DE8-7347-4B85-9DB4-CC8EC47983A6}"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37F3062D-D20F-4C70-8F01-BEB5DB30DB28}"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AB46B697-FDC1-4575-A33E-F24389BC8472}"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<sst xmlns="http://schemas.openxmlformats.org/spreadsheetml/2006/main" count="2219" uniqueCount="457">
  <si>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</si>
  <si>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</si>
  <si>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</si>
  <si>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</si>
  <si>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</si>
  <si>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</si>
  <si>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</si>
  <si>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</si>
  <si>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</si>
  <si>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</si>
  <si>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</si>
  <si>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</si>
  <si>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</si>
  <si>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</si>
  <si>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</si>
  <si>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</si>
  <si>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</si>
  <si>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</si>
  <si>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</si>
  <si>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</si>
  <si>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</si>
  <si>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</si>
  <si>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</si>
  <si>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</si>
  <si>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</si>
  <si>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</si>
  <si>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</si>
  <si>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</si>
  <si>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</si>
  <si>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</si>
  <si>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</si>
  <si>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</si>
  <si>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</si>
  <si>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</si>
  <si>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</si>
  <si>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</si>
  <si>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</si>
  <si>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</si>
  <si>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</si>
  <si>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</si>
  <si>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</si>
  <si>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</si>
  <si>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</si>
  <si>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</si>
  <si>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</si>
  <si>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</si>
  <si>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</si>
  <si>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</si>
  <si>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</si>
  <si>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</si>
  <si>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</si>
  <si>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</si>
  <si>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</si>
  <si>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</si>
  <si>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</si>
  <si>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</si>
  <si>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</si>
  <si>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</si>
  <si>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</si>
  <si>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</si>
  <si>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</si>
  <si>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</si>
  <si>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</si>
  <si>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</si>
  <si>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</si>
  <si>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</si>
  <si>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</si>
  <si>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</si>
  <si>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</si>
  <si>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</si>
  <si>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</si>
  <si>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</si>
  <si>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</si>
  <si>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</si>
  <si>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</si>
  <si>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</si>
  <si>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</si>
  <si>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</si>
  <si>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</si>
  <si>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</si>
  <si>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</si>
  <si>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</si>
  <si>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</si>
  <si>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</si>
  <si>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</si>
  <si>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</si>
  <si>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</si>
  <si>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</si>
  <si>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</si>
  <si>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</si>
  <si>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</si>
  <si>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</si>
  <si>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</si>
  <si>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</si>
  <si>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</si>
  <si>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</si>
  <si>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</si>
  <si>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</si>
  <si>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</si>
  <si>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</si>
  <si>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</si>
  <si>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</si>
  <si>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</si>
  <si>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</si>
  <si>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</si>
  <si>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</si>
  <si>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</si>
  <si>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</si>
  <si>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</si>
  <si>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</si>
  <si>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</si>
  <si>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</si>
  <si>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</si>
  <si>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</si>
  <si>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</si>
  <si>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</si>
  <si>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</si>
  <si>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</si>
  <si>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</si>
  <si>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</si>
  <si>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</si>
  <si>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</si>
  <si>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</si>
  <si>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</si>
  <si>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</si>
  <si>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</si>
  <si>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</si>
  <si>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</si>
  <si>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</si>
  <si>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</si>
  <si>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</si>
  <si>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</si>
  <si>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</si>
  <si>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</si>
  <si>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</si>
  <si>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</si>
  <si>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</si>
  <si>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</si>
  <si>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</si>
  <si>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</si>
  <si>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</si>
  <si>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</si>
  <si>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</si>
  <si>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</si>
  <si>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</si>
  <si>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</si>
  <si>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</si>
  <si>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</si>
  <si>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</si>
  <si>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</si>
  <si>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</si>
  <si>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</si>
  <si>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</si>
  <si>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</si>
  <si>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</si>
  <si>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</si>
  <si>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</si>
  <si>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</si>
  <si>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</si>
  <si>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</si>
  <si>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</si>
  <si>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</si>
  <si>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</si>
  <si>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</si>
  <si>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</si>
  <si>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</si>
  <si>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</si>
  <si>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</si>
  <si>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</si>
  <si>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</si>
  <si>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</si>
  <si>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</si>
  <si>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</si>
  <si>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bold trend = statistically significant</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</si>
  <si>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</si>
  <si>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</si>
  <si>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</si>
  <si>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</si>
  <si>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</si>
  <si>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</si>
  <si>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</si>
  <si>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</si>
  <si>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</si>
  <si>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</si>
  <si>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</si>
  <si>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</si>
  <si>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</si>
  <si>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</si>
  <si>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</si>
  <si>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</si>
  <si>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</si>
  <si>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</si>
  <si>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</si>
  <si>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</si>
  <si>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</si>
  <si>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</si>
  <si>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</si>
  <si>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</si>
  <si>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</si>
  <si>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</si>
  <si>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</si>
  <si>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</si>
  <si>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</si>
  <si>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</si>
  <si>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</si>
  <si>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</si>
  <si>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</si>
  <si>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</si>
  <si>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</si>
  <si>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</si>
  <si>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</si>
  <si>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</si>
  <si>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</si>
  <si>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</si>
  <si>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</si>
  <si>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</si>
  <si>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</si>
  <si>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</si>
  <si>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</si>
  <si>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</si>
  <si>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</si>
  <si>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</si>
  <si>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</si>
  <si>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</si>
  <si>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</si>
  <si>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</si>
  <si>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</si>
  <si>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</si>
  <si>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</si>
  <si>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</si>
  <si>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</si>
  <si>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</si>
  <si>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</si>
  <si>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</si>
  <si>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</si>
  <si>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</si>
  <si>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</si>
  <si>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</si>
  <si>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</si>
  <si>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</si>
  <si>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</si>
  <si>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</si>
  <si>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</si>
  <si>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</si>
  <si>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</si>
  <si>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</si>
  <si>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</si>
  <si>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</si>
  <si>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</si>
  <si>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</si>
  <si>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</si>
  <si>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</si>
  <si>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</si>
  <si>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</si>
  <si>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</si>
  <si>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</si>
  <si>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</si>
  <si>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</si>
  <si>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</si>
  <si>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</si>
  <si>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</si>
  <si>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</si>
  <si>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</si>
  <si>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</si>
  <si>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</si>
  <si>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</si>
  <si>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</si>
  <si>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</si>
  <si>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</si>
  <si>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</si>
  <si>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</si>
  <si>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</si>
  <si>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</si>
  <si>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</si>
  <si>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</si>
  <si>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</si>
  <si>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</si>
  <si>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</si>
  <si>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</si>
  <si>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</si>
  <si>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</si>
  <si>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</si>
  <si>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</si>
  <si>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</si>
  <si>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</si>
  <si>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</si>
  <si>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</si>
  <si>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</si>
  <si>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</si>
  <si>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</si>
  <si>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</si>
  <si>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</si>
  <si>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</si>
  <si>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</si>
  <si>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</si>
  <si>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</si>
  <si>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</si>
  <si>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</si>
  <si>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</si>
  <si>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</si>
  <si>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</si>
  <si>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</si>
  <si>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</si>
  <si>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</si>
  <si>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</si>
  <si>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</si>
  <si>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</si>
  <si>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</si>
  <si>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</si>
  <si>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</si>
  <si>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</si>
  <si>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</si>
  <si>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</si>
  <si>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</si>
  <si>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</si>
  <si>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</si>
  <si>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</si>
  <si>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</si>
  <si>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</si>
  <si>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</si>
  <si>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</si>
  <si>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</si>
  <si>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</si>
  <si>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</si>
  <si>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</si>
  <si>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</si>
  <si>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</si>
  <si>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</si>
  <si>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</si>
  <si>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</si>
  <si>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</si>
  <si>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</si>
  <si>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</si>
  <si>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</si>
  <si>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</si>
  <si>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</si>
  <si>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</si>
  <si>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</si>
  <si>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</si>
  <si>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</si>
  <si>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</si>
  <si>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</si>
  <si>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</si>
  <si>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</si>
  <si>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</si>
  <si>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</si>
  <si>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</si>
  <si>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</si>
  <si>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</si>
  <si>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</si>
  <si>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</si>
  <si>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</si>
  <si>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</si>
  <si>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</si>
  <si>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</si>
  <si>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</si>
  <si>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</si>
  <si>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</si>
  <si>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</si>
  <si>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</si>
  <si>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</si>
  <si>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</si>
  <si>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</si>
  <si>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</si>
  <si>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</si>
  <si>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</si>
  <si>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</si>
  <si>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</si>
  <si>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</si>
  <si>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</si>
  <si>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</si>
  <si>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</si>
  <si>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</si>
  <si>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</si>
  <si>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</si>
  <si>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</si>
  <si>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</si>
  <si>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</si>
  <si>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</si>
  <si>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</si>
  <si>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</si>
  <si>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</si>
  <si>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</si>
  <si>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</si>
  <si>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</si>
  <si>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</si>
  <si>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</si>
  <si>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</si>
  <si>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</si>
  <si>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</si>
  <si>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</si>
  <si>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</si>
  <si>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</si>
  <si>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</si>
  <si>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</si>
  <si>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</si>
  <si>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</si>
  <si>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</si>
  <si>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</si>
  <si>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</si>
  <si>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</si>
  <si>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</si>
  <si>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</si>
  <si>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</si>
  <si>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</si>
  <si>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</si>
  <si>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</si>
  <si>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</si>
  <si>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</si>
  <si>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</si>
  <si>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</si>
  <si>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</si>
  <si>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</si>
  <si>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</si>
  <si>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</si>
  <si>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</si>
  <si>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t>
  </si>
  <si>
    <t>2,3</t>
  </si>
  <si>
    <t xml:space="preserve"> T1annual_count </t>
  </si>
  <si>
    <t xml:space="preserve"> T2annual_count </t>
  </si>
  <si>
    <t xml:space="preserve"> T3annual_count </t>
  </si>
  <si>
    <t>Linear Trend For Rural Time 1</t>
  </si>
  <si>
    <t>Linear Trend For Urban Time 1</t>
  </si>
  <si>
    <t>Column H</t>
  </si>
  <si>
    <t>Column Y</t>
  </si>
  <si>
    <t>Column AP</t>
  </si>
  <si>
    <t>Crude Proportion of Asthmatics who filled Asthma Controller Medication by Regions, 2012/13, 2017/18 &amp; 2022/23 (ref), per 100(asthmatics, all ages)</t>
  </si>
  <si>
    <t>b</t>
  </si>
  <si>
    <t>(3,b)</t>
  </si>
  <si>
    <t>(b)</t>
  </si>
  <si>
    <t>Count and percent of residents (all ages) treated for asthma who filled at least one dispensation of inhaled steroids</t>
  </si>
  <si>
    <t>Crude Proportion of Asthmatics who filled Asthma Controller Medication by Income Quintile, 2012/13, 2017/18, &amp; 2022/23, per 100 (asthmatics, all ages)</t>
  </si>
  <si>
    <t>r</t>
  </si>
  <si>
    <t>u</t>
  </si>
  <si>
    <t>Count
(2012/13)</t>
  </si>
  <si>
    <t>Count
(2017/18)</t>
  </si>
  <si>
    <t>Count
(2022/23)</t>
  </si>
  <si>
    <t>Crude Percent
(2022/23)</t>
  </si>
  <si>
    <t>Crude Percent
(2017/18)</t>
  </si>
  <si>
    <t>Crude Percent
(2012/13)</t>
  </si>
  <si>
    <t>Crude percent of residents (all ages) treated for asthma who filled at least one dispensation of inhaled steroids</t>
  </si>
  <si>
    <t xml:space="preserve">date:  November 28, 2024 </t>
  </si>
  <si>
    <t>Community Area</t>
  </si>
  <si>
    <t>Neighborhood Cluster</t>
  </si>
  <si>
    <t>District</t>
  </si>
  <si>
    <t>Health Region</t>
  </si>
  <si>
    <t>If you require this document in a different accessible format, please contact us: by phone at 204-789-3819 or by email at info@cpe.umanitoba.ca.</t>
  </si>
  <si>
    <t>End of worksheet</t>
  </si>
  <si>
    <t xml:space="preserve">Asthma Care: Controller Medication Dispensation Counts and Crude Percents by District in Northern Health Region, 2012/13, 2017/18, and 2022/23
</t>
  </si>
  <si>
    <t xml:space="preserve">Asthma Care: Controller Medication Dispensation Counts and Crude Percents by District in Prairie Mountain, 2012/13, 2017/18, and 2022/23
</t>
  </si>
  <si>
    <t xml:space="preserve">Asthma Care: Controller Medication Dispensation Counts and Crude Percents by District in Interlake-Eastern RHA, 2012/13, 2017/18, and 2022/23
</t>
  </si>
  <si>
    <t xml:space="preserve">Asthma Care: Controller Medication Dispensation Counts and Crude Percents by District in Southern Health-Santé Sud, 2012/13, 2017/18, and 2022/23
</t>
  </si>
  <si>
    <t xml:space="preserve">Asthma Care: Controller Medication Dispensation Counts and Crude Percents by Winnipeg Neighbourhood Cluster, 2012/13, 2017/18, and 2022/23
</t>
  </si>
  <si>
    <t xml:space="preserve">Asthma Care: Controller Medication Dispensation Counts and Crude Percents by Winnipeg Community Area, 2012/13, 2017/18, and 2022/23
</t>
  </si>
  <si>
    <t xml:space="preserve">Asthma Care: Controller Medication Dispensation Counts and Crude Percents by Health Region, 2012/13, 2017/18, and 2022/23
</t>
  </si>
  <si>
    <t xml:space="preserve">Asthma Care: Controller Medication Dispensation Percent by Income Quintile, 2012/13, 2017/18, and 2022/23
</t>
  </si>
  <si>
    <t xml:space="preserve">Statistical Trends for the Percent of Individuals treated for Asthma with a Controller Medication Dispensation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</si>
</sst>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17">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0"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1" fontId="42" fillId="0" borderId="0" xfId="43" applyNumberFormat="1" applyFont="1" applyAlignment="1">
      <alignment vertical="center"/>
    </xf>
    <xf numFmtId="49" fontId="44" fillId="35" borderId="21" xfId="97" applyBorder="1">
      <alignment horizontal="left" vertical="center" indent="1"/>
    </xf>
    <xf numFmtId="3" fontId="44" fillId="35" borderId="22" xfId="104" quotePrefix="1" applyBorder="1">
      <alignment horizontal="right" vertical="center" indent="3"/>
    </xf>
    <xf numFmtId="2" fontId="44" fillId="35" borderId="22" xfId="105" quotePrefix="1"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2" fontId="44" fillId="35" borderId="26" xfId="105"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3" fontId="44" fillId="35" borderId="22" xfId="105" quotePrefix="1" applyNumberFormat="1" applyBorder="1">
      <alignment horizontal="right" vertical="center" indent="3"/>
    </xf>
    <xf numFmtId="4" fontId="44" fillId="35" borderId="22" xfId="105" quotePrefix="1" applyNumberFormat="1" applyBorder="1">
      <alignment horizontal="right" vertical="center" indent="3"/>
    </xf>
    <xf numFmtId="4" fontId="44" fillId="35" borderId="26" xfId="104" quotePrefix="1" applyNumberFormat="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01">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00"/>
      <tableStyleElement type="headerRow" dxfId="99"/>
      <tableStyleElement type="totalRow" dxfId="98"/>
      <tableStyleElement type="firstColumn" dxfId="97"/>
      <tableStyleElement type="firstRowStripe" dxfId="96"/>
      <tableStyleElement type="secondRowStripe" dxfId="95"/>
      <tableStyleElement type="firstHeaderCell" dxfId="94"/>
      <tableStyleElement type="lastHeaderCell" dxfId="93"/>
      <tableStyleElement type="firstTotalCell" dxfId="92"/>
      <tableStyleElement type="lastTotalCell" dxfId="91"/>
    </tableStyle>
    <tableStyle name="Dark Teal 4 -no total" pivot="0" count="7" xr9:uid="{715E95E6-B84B-410A-991C-67C9DAE55875}">
      <tableStyleElement type="wholeTable" dxfId="90"/>
      <tableStyleElement type="headerRow" dxfId="89"/>
      <tableStyleElement type="firstColumn" dxfId="88"/>
      <tableStyleElement type="firstRowStripe" dxfId="87"/>
      <tableStyleElement type="secondRowStripe" dxfId="86"/>
      <tableStyleElement type="firstHeaderCell" dxfId="85"/>
      <tableStyleElement type="lastHeaderCell" dxfId="8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5151486619997132"/>
          <c:w val="0.57489565783472929"/>
          <c:h val="0.66946867934958409"/>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c:v>
                  </c:pt>
                  <c:pt idx="2">
                    <c:v>Prairie Mountain Health  </c:v>
                  </c:pt>
                  <c:pt idx="3">
                    <c:v>Interlake-Eastern RHA (3,b)</c:v>
                  </c:pt>
                  <c:pt idx="4">
                    <c:v>Winnipeg RHA  </c:v>
                  </c:pt>
                  <c:pt idx="5">
                    <c:v>Southern Health-Santé Sud  </c:v>
                  </c:pt>
                </c:lvl>
                <c:lvl>
                  <c:pt idx="0">
                    <c:v>   </c:v>
                  </c:pt>
                </c:lvl>
              </c:multiLvlStrCache>
            </c:multiLvlStrRef>
          </c:cat>
          <c:val>
            <c:numRef>
              <c:f>'Graph Data'!$H$6:$H$11</c:f>
              <c:numCache>
                <c:formatCode>0.00</c:formatCode>
                <c:ptCount val="6"/>
                <c:pt idx="0">
                  <c:v>62.164059139000003</c:v>
                </c:pt>
                <c:pt idx="1">
                  <c:v>62.794287920000002</c:v>
                </c:pt>
                <c:pt idx="2">
                  <c:v>60.394562334</c:v>
                </c:pt>
                <c:pt idx="3">
                  <c:v>56.770729766999999</c:v>
                </c:pt>
                <c:pt idx="4">
                  <c:v>63.486802699000002</c:v>
                </c:pt>
                <c:pt idx="5">
                  <c:v>62.976582155999999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c:v>
                  </c:pt>
                  <c:pt idx="2">
                    <c:v>Prairie Mountain Health  </c:v>
                  </c:pt>
                  <c:pt idx="3">
                    <c:v>Interlake-Eastern RHA (3,b)</c:v>
                  </c:pt>
                  <c:pt idx="4">
                    <c:v>Winnipeg RHA  </c:v>
                  </c:pt>
                  <c:pt idx="5">
                    <c:v>Southern Health-Santé Sud  </c:v>
                  </c:pt>
                </c:lvl>
                <c:lvl>
                  <c:pt idx="0">
                    <c:v>   </c:v>
                  </c:pt>
                </c:lvl>
              </c:multiLvlStrCache>
            </c:multiLvlStrRef>
          </c:cat>
          <c:val>
            <c:numRef>
              <c:f>'Graph Data'!$G$6:$G$11</c:f>
              <c:numCache>
                <c:formatCode>0.00</c:formatCode>
                <c:ptCount val="6"/>
                <c:pt idx="0">
                  <c:v>63.310767659</c:v>
                </c:pt>
                <c:pt idx="1">
                  <c:v>66.297608503000006</c:v>
                </c:pt>
                <c:pt idx="2">
                  <c:v>61.222895096999999</c:v>
                </c:pt>
                <c:pt idx="3">
                  <c:v>61.621621621999999</c:v>
                </c:pt>
                <c:pt idx="4">
                  <c:v>63.965502145000002</c:v>
                </c:pt>
                <c:pt idx="5">
                  <c:v>62.299954274999997</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c:v>
                  </c:pt>
                  <c:pt idx="2">
                    <c:v>Prairie Mountain Health  </c:v>
                  </c:pt>
                  <c:pt idx="3">
                    <c:v>Interlake-Eastern RHA (3,b)</c:v>
                  </c:pt>
                  <c:pt idx="4">
                    <c:v>Winnipeg RHA  </c:v>
                  </c:pt>
                  <c:pt idx="5">
                    <c:v>Southern Health-Santé Sud  </c:v>
                  </c:pt>
                </c:lvl>
                <c:lvl>
                  <c:pt idx="0">
                    <c:v>   </c:v>
                  </c:pt>
                </c:lvl>
              </c:multiLvlStrCache>
            </c:multiLvlStrRef>
          </c:cat>
          <c:val>
            <c:numRef>
              <c:f>'Graph Data'!$F$6:$F$11</c:f>
              <c:numCache>
                <c:formatCode>0.00</c:formatCode>
                <c:ptCount val="6"/>
                <c:pt idx="0">
                  <c:v>63.630065811999998</c:v>
                </c:pt>
                <c:pt idx="1">
                  <c:v>65.842583249</c:v>
                </c:pt>
                <c:pt idx="2">
                  <c:v>61.125211505999999</c:v>
                </c:pt>
                <c:pt idx="3">
                  <c:v>62.003311257999997</c:v>
                </c:pt>
                <c:pt idx="4">
                  <c:v>63.824264094</c:v>
                </c:pt>
                <c:pt idx="5">
                  <c:v>65.588399331000005</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35"/>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7493842015765946"/>
          <c:y val="0.15577924491356898"/>
          <c:w val="0.1849475202549537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0510773699243476"/>
          <c:w val="0.8661362333747884"/>
          <c:h val="0.4484876775513355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61.076066789999999</c:v>
                </c:pt>
                <c:pt idx="1">
                  <c:v>62.776506484000002</c:v>
                </c:pt>
                <c:pt idx="2">
                  <c:v>64.276457883000006</c:v>
                </c:pt>
                <c:pt idx="3">
                  <c:v>64.805931095000005</c:v>
                </c:pt>
                <c:pt idx="4">
                  <c:v>66.005176876999997</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57.850994360000001</c:v>
                </c:pt>
                <c:pt idx="1">
                  <c:v>64.187866928000005</c:v>
                </c:pt>
                <c:pt idx="2">
                  <c:v>62.244897958999999</c:v>
                </c:pt>
                <c:pt idx="3">
                  <c:v>63.469956228000001</c:v>
                </c:pt>
                <c:pt idx="4">
                  <c:v>64.888888889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58.826769485</c:v>
                </c:pt>
                <c:pt idx="1">
                  <c:v>57.912844036999999</c:v>
                </c:pt>
                <c:pt idx="2">
                  <c:v>59.896625114000003</c:v>
                </c:pt>
                <c:pt idx="3">
                  <c:v>62.162162162000001</c:v>
                </c:pt>
                <c:pt idx="4">
                  <c:v>64.458754983000006</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80"/>
          <c:min val="4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6564112948800058"/>
          <c:y val="0.47183287171976429"/>
          <c:w val="0.28592237124665631"/>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0818834915856108"/>
          <c:w val="0.8661362333747884"/>
          <c:h val="0.44235443685348153"/>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63.843074459999997</c:v>
                </c:pt>
                <c:pt idx="1">
                  <c:v>62.225506756999998</c:v>
                </c:pt>
                <c:pt idx="2">
                  <c:v>62.325922306000002</c:v>
                </c:pt>
                <c:pt idx="3">
                  <c:v>63.744343891</c:v>
                </c:pt>
                <c:pt idx="4">
                  <c:v>67.401574803000003</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62.228571428999999</c:v>
                </c:pt>
                <c:pt idx="1">
                  <c:v>63.312636961000003</c:v>
                </c:pt>
                <c:pt idx="2">
                  <c:v>64.787510841</c:v>
                </c:pt>
                <c:pt idx="3">
                  <c:v>64.750957854000006</c:v>
                </c:pt>
                <c:pt idx="4">
                  <c:v>67.322599881000002</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59.626604434000001</c:v>
                </c:pt>
                <c:pt idx="1">
                  <c:v>63.037249283999998</c:v>
                </c:pt>
                <c:pt idx="2">
                  <c:v>64.503816794000002</c:v>
                </c:pt>
                <c:pt idx="3">
                  <c:v>65.337272279999993</c:v>
                </c:pt>
                <c:pt idx="4">
                  <c:v>68.654646325000002</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80"/>
          <c:min val="4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7088011277298476"/>
          <c:y val="0.46423703252563042"/>
          <c:w val="0.27994151000263717"/>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sthma Care: controller medication dispensations by Manitoba health region for the years 2012/13, 2017/18, and 2022/23. Values represent the crude percent of residents treated for asthma who filled at least one dispensation of inhaled steroid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0.11588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7261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10.2: Asthma Care: Controller Medication Dispensations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(all ages) treated for asthma who filled at least one dispensation of inhaled steroids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asthma care: controller medication dispensations by rural income quintile, 2012/13, 2017/18, and 2022/23, based on the crude percent of residents treated for asthma who filled at least one dispensation of inhaled steroids. Data points are plotted for each region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0.17096</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70866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Asthma Care: Controller Medication Dispensations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(all ages) treated for asthma who filled at least one dispensation of inhaled steroids</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asthma care: controller medication dispensations by urban income quintile, 2012/13, 2017/18, and 2022/23, based on the crude percent of residents treated for asthma who filled at least one dispensation of inhaled steroids. Data points are plotted for each region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dr:relSizeAnchor xmlns:cdr="http://schemas.openxmlformats.org/drawingml/2006/chartDrawing">
    <cdr:from>
      <cdr:x>0.00181</cdr:x>
      <cdr:y>0</cdr:y>
    </cdr:from>
    <cdr:to>
      <cdr:x>1</cdr:x>
      <cdr:y>0.17096</cdr:y>
    </cdr:to>
    <cdr:sp macro="" textlink="">
      <cdr:nvSpPr>
        <cdr:cNvPr id="4" name="TextBox 1">
          <a:extLst xmlns:a="http://schemas.openxmlformats.org/drawingml/2006/main">
            <a:ext uri="{FF2B5EF4-FFF2-40B4-BE49-F238E27FC236}">
              <a16:creationId xmlns:a16="http://schemas.microsoft.com/office/drawing/2014/main" id="{68731258-3582-F85C-D991-C54683C35C2C}"/>
            </a:ext>
          </a:extLst>
        </cdr:cNvPr>
        <cdr:cNvSpPr txBox="1"/>
      </cdr:nvSpPr>
      <cdr:spPr>
        <a:xfrm xmlns:a="http://schemas.openxmlformats.org/drawingml/2006/main">
          <a:off x="11530" y="0"/>
          <a:ext cx="6358790" cy="70737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Asthma Care: Controller Medication Dispensations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(all ages) treated for asthma who filled at least one dispensation of inhaled steroids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th_Feb_5_2013hjp_2_1" connectionId="3" xr16:uid="{7325B2ED-6673-491B-876E-C370EA518F73}"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8E970218-EDFA-4CED-B251-9AB92C88BD54}"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8690DCB5-32EC-4DDD-BA56-BBBF9C2F5B9C}"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0CBDD131-FCBB-49BF-9BB3-7EA869F7E2A7}"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pci_Feb_5_2013hjp_2_1" connectionId="7" xr16:uid="{67FBEC83-D027-4C8B-B82A-6DEA53C720D8}"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ambvis_rates_Feb_5_2013hjp_2_1" connectionId="1" xr16:uid="{841A6F97-1ADF-41DA-B351-3A3149F5E950}"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EEB48E2F-F32D-4EA2-BC92-4E4FFF6C5D30}"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2F6E310E-3079-4501-A046-E59DA0FA9205}"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D8168665-D6D5-437F-BFE6-71980EE442BB}"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3792601F-0283-4C06-9E4D-4343E41F8BA1}"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3F50102A-AD7B-41A0-9EC7-249F1AB7CA40}"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E36AB53-1819-46CD-B520-CF0A3015273F}"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F2738A58-22C5-483E-9BBB-36E587F10D3D}"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dementia_Feb_12_2013hjp_2_1" connectionId="4" xr16:uid="{5B98B298-5FB0-4F70-B290-EE09B91A386A}"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3C6F2D2E-2F26-4A1F-BDA8-7E64191B6B4D}"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cabg_Feb_5_2013hjp_1_2_1" connectionId="2" xr16:uid="{FD5D4664-F3E8-4E43-B448-C6953F6AECD3}"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02D38B63-9206-4B72-B783-DFA88D1CCF40}"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knee_replace_Feb_5_2013hjp_2_1" connectionId="6" xr16:uid="{407E6FF9-45BA-454C-A386-12C17B451C71}"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hip_replace_Feb_5_2013hjp_2_1" connectionId="5" xr16:uid="{64646D37-645B-4E21-807D-E0A724F4B6AD}"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F30EBC72-360B-4EBA-B268-8C3ED4EB4162}"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9320AEDC-4A07-4D37-8BBC-B4AB486921EE}"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G9" totalsRowShown="0" headerRowDxfId="83" dataDxfId="81" headerRowBorderDxfId="82" tableBorderDxfId="80">
  <tableColumns count="7">
    <tableColumn id="1" xr3:uid="{13204934-9070-47FA-BCE4-2E126490146A}" name="Health Region" dataDxfId="79"/>
    <tableColumn id="2" xr3:uid="{9D13B654-D55D-4E61-A4A1-B01F394BFA69}" name="Count_x000a_(2012/13)" dataDxfId="78"/>
    <tableColumn id="3" xr3:uid="{E609746C-577D-448D-A2D5-107C5EC3FC4F}" name="Crude Percent_x000a_(2012/13)" dataDxfId="77"/>
    <tableColumn id="4" xr3:uid="{E905B87B-6CF6-472D-A463-4DD4DF0F4579}" name="Count_x000a_(2017/18)" dataDxfId="76"/>
    <tableColumn id="5" xr3:uid="{42AC696E-0C0F-41CD-87FE-48FEB719A977}" name="Crude Percent_x000a_(2017/18)" dataDxfId="75"/>
    <tableColumn id="6" xr3:uid="{98A3EF03-EBD3-4B5B-968D-B7D8D08DA0B7}" name="Count_x000a_(2022/23)" dataDxfId="74"/>
    <tableColumn id="7" xr3:uid="{207C225F-DEFE-422A-B44A-EF5A1D5B5E9B}" name="Crude Percent_x000a_(2022/23)" dataDxfId="73"/>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G19" totalsRowShown="0" headerRowDxfId="72" dataDxfId="70" headerRowBorderDxfId="71">
  <tableColumns count="7">
    <tableColumn id="1" xr3:uid="{15A105A5-4238-4990-8FB1-1EC9064EAAF7}" name="Community Area" dataDxfId="69"/>
    <tableColumn id="2" xr3:uid="{F5CE2107-3ABF-4A5E-AE61-0FE7D317DBE0}" name="Count_x000a_(2012/13)" dataDxfId="68"/>
    <tableColumn id="3" xr3:uid="{6986163F-37F9-4C51-B8BF-49EF97C8AA8E}" name="Crude Percent_x000a_(2012/13)" dataDxfId="67"/>
    <tableColumn id="4" xr3:uid="{17D3DE66-4D16-4579-9390-FCE7DFAD63F4}" name="Count_x000a_(2017/18)" dataDxfId="66" dataCellStyle="Data - counts"/>
    <tableColumn id="5" xr3:uid="{CB9FD7DB-67DB-469A-B19C-D7838272F54A}" name="Crude Percent_x000a_(2017/18)" dataDxfId="65"/>
    <tableColumn id="6" xr3:uid="{DE6F0234-9AFC-4F7C-B44E-7E3EF1DFD886}" name="Count_x000a_(2022/23)" dataDxfId="64" dataCellStyle="Data - counts"/>
    <tableColumn id="7" xr3:uid="{DEF3260F-6C20-44F1-A215-7DE7E706528E}" name="Crude Percent_x000a_(2022/23)" dataDxfId="63"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G31" totalsRowShown="0" headerRowDxfId="62" dataDxfId="60" headerRowBorderDxfId="61">
  <tableColumns count="7">
    <tableColumn id="1" xr3:uid="{27D782E4-64EA-42E7-BDD9-167ABC660053}" name="Neighborhood Cluster" dataDxfId="59"/>
    <tableColumn id="2" xr3:uid="{6FB7B7CC-1568-4FBA-8C8A-C3673B0E71C4}" name="Count_x000a_(2012/13)" dataDxfId="58"/>
    <tableColumn id="3" xr3:uid="{799AD68C-F0F9-49AB-810E-8A8E76B68BB8}" name="Crude Percent_x000a_(2012/13)" dataDxfId="57"/>
    <tableColumn id="4" xr3:uid="{9B3EB30E-4811-4C2F-87EE-547A53BB9DF3}" name="Count_x000a_(2017/18)" dataDxfId="56" dataCellStyle="Data - counts"/>
    <tableColumn id="5" xr3:uid="{0F12AD61-6D7D-4366-8714-6875C0A34F39}" name="Crude Percent_x000a_(2017/18)" dataDxfId="55"/>
    <tableColumn id="6" xr3:uid="{43E0FA13-9B54-44D6-B201-10E3B3EA5D72}" name="Count_x000a_(2022/23)" dataDxfId="54" dataCellStyle="Data - counts"/>
    <tableColumn id="7" xr3:uid="{C517B006-E5E4-45CE-8275-34DFC91A1A27}" name="Crude Percent_x000a_(2022/23)" dataDxfId="53"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G28" totalsRowShown="0" headerRowDxfId="52" dataDxfId="50" headerRowBorderDxfId="51">
  <tableColumns count="7">
    <tableColumn id="1" xr3:uid="{56E8EF34-C172-47DD-9A69-8731AF4BEA3C}" name="District" dataDxfId="49"/>
    <tableColumn id="2" xr3:uid="{2C3FE038-D845-4E55-81E9-9689AAFF2A87}" name="Count_x000a_(2012/13)" dataDxfId="48"/>
    <tableColumn id="3" xr3:uid="{BA0D3DA2-FE1B-492A-B643-3CFEFEDAF728}" name="Crude Percent_x000a_(2012/13)" dataDxfId="47"/>
    <tableColumn id="4" xr3:uid="{65A87695-A081-48FE-8DE3-008DDF3ABE7B}" name="Count_x000a_(2017/18)" dataDxfId="46"/>
    <tableColumn id="5" xr3:uid="{94433568-4669-42E6-80A7-30B3ED87FD6E}" name="Crude Percent_x000a_(2017/18)" dataDxfId="45"/>
    <tableColumn id="6" xr3:uid="{F9BAEEB1-906A-4FDA-B891-D116C64ECB71}" name="Count_x000a_(2022/23)" dataDxfId="44"/>
    <tableColumn id="7" xr3:uid="{0CF98AB4-2418-42C1-BA44-73FF78F5589D}" name="Crude Percent_x000a_(2022/23)" dataDxfId="43"/>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G20" totalsRowShown="0" headerRowDxfId="42" dataDxfId="40" headerRowBorderDxfId="41">
  <tableColumns count="7">
    <tableColumn id="1" xr3:uid="{F950CF07-5D56-45EA-9912-AE960FEF62C5}" name="District" dataDxfId="39"/>
    <tableColumn id="2" xr3:uid="{D577F4E8-AFD3-4919-A21A-04C97EBB4CD7}" name="Count_x000a_(2012/13)" dataDxfId="38"/>
    <tableColumn id="3" xr3:uid="{E7B9AA8C-BAA1-45C8-B8D1-E513DF08F7CD}" name="Crude Percent_x000a_(2012/13)" dataDxfId="37"/>
    <tableColumn id="4" xr3:uid="{AA22EA7D-5DC0-4F3A-8ECA-5325860C71C2}" name="Count_x000a_(2017/18)" dataDxfId="36"/>
    <tableColumn id="5" xr3:uid="{8961EBF3-9061-40CF-8EED-1A80E878AA94}" name="Crude Percent_x000a_(2017/18)" dataDxfId="35"/>
    <tableColumn id="6" xr3:uid="{5AE41F3B-C96C-4164-9A3A-D1DA1E86C419}" name="Count_x000a_(2022/23)" dataDxfId="34"/>
    <tableColumn id="7" xr3:uid="{CC94DDF7-9E48-4746-955D-E442C96C3982}" name="Crude Percent_x000a_(2022/23)" dataDxfId="33"/>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G22" totalsRowShown="0" headerRowDxfId="32" dataDxfId="30" headerRowBorderDxfId="31">
  <tableColumns count="7">
    <tableColumn id="1" xr3:uid="{FE5F8FC8-159A-4DF3-B7D2-2F19ED803D96}" name="District" dataDxfId="29"/>
    <tableColumn id="2" xr3:uid="{0C48451A-9843-46CF-881D-DCD2932FAB8E}" name="Count_x000a_(2012/13)" dataDxfId="28"/>
    <tableColumn id="3" xr3:uid="{26BCE2F9-001A-4F33-B3FE-6D6410B9F6A9}" name="Crude Percent_x000a_(2012/13)" dataDxfId="27"/>
    <tableColumn id="4" xr3:uid="{ACE4089F-A593-4169-8211-DB959B0A7642}" name="Count_x000a_(2017/18)" dataDxfId="26"/>
    <tableColumn id="5" xr3:uid="{BBAF5251-1946-45AA-B1BE-33DD00E61DDF}" name="Crude Percent_x000a_(2017/18)" dataDxfId="25"/>
    <tableColumn id="6" xr3:uid="{2EBEEC92-8AF4-4122-8D62-E2CACC3843A9}" name="Count_x000a_(2022/23)" dataDxfId="24"/>
    <tableColumn id="7" xr3:uid="{EE37DAC4-2A3A-4DD3-9407-19801A4F6813}" name="Crude Percent_x000a_(2022/23)" dataDxfId="23"/>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G20" totalsRowShown="0" headerRowDxfId="22" dataDxfId="20" headerRowBorderDxfId="21">
  <tableColumns count="7">
    <tableColumn id="1" xr3:uid="{6E1F500A-8750-4D61-92EF-BE362543E70C}" name="District" dataDxfId="19"/>
    <tableColumn id="2" xr3:uid="{71437E27-5219-4322-8B51-D5994C0FEE0A}" name="Count_x000a_(2012/13)" dataDxfId="18"/>
    <tableColumn id="3" xr3:uid="{054969E8-9BFF-44EA-9AC6-6F628BFD315E}" name="Crude Percent_x000a_(2012/13)" dataDxfId="17"/>
    <tableColumn id="4" xr3:uid="{82B9FAD0-A182-4979-A453-ABA4A726790B}" name="Count_x000a_(2017/18)" dataDxfId="16"/>
    <tableColumn id="5" xr3:uid="{112A539F-2360-4C14-A71A-5D32AF2F734D}" name="Crude Percent_x000a_(2017/18)" dataDxfId="15"/>
    <tableColumn id="6" xr3:uid="{FB9C8903-1AC8-4A75-8E6F-8F2F08F49C57}" name="Count_x000a_(2022/23)" dataDxfId="14"/>
    <tableColumn id="7" xr3:uid="{290570BD-3038-4C7F-AC18-9BCCFD7BFA28}" name="Crude Percent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Crude Percent_x000a_(2012/13)" dataDxfId="8" dataCellStyle="Data - percent"/>
    <tableColumn id="3" xr3:uid="{25DBBBAA-19F0-44AB-A7A3-E2C9680F4E3D}" name="Crude Percent_x000a_(2017/18)" dataDxfId="7" dataCellStyle="Data - percent"/>
    <tableColumn id="4" xr3:uid="{B1A4B07F-07FA-4054-9241-0E968E724E9B}" name="Crude Percent_x000a_(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74DCA3F-4872-441C-92A2-6C2B3281A86F}" name="Table919331221303948664" displayName="Table919331221303948664" ref="A2:B12" totalsRowShown="0" headerRowDxfId="5" dataDxfId="3" headerRowBorderDxfId="4">
  <tableColumns count="2">
    <tableColumn id="1" xr3:uid="{14151D26-7977-4D11-AAB7-CBE0FDAFD0EE}" name="Statistical Tests" dataDxfId="2"/>
    <tableColumn id="2" xr3:uid="{BB8B973C-C550-4F39-AB41-023E578ECC9D}"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O1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5" s="56" customFormat="1" ht="18.899999999999999" customHeight="1" x14ac:dyDescent="0.3">
      <c r="A1" s="115" t="s">
        <v>454</v>
      </c>
      <c r="B1" s="55"/>
      <c r="C1" s="55"/>
      <c r="D1" s="55"/>
      <c r="E1" s="55"/>
      <c r="F1" s="55"/>
      <c r="G1" s="55"/>
      <c r="H1" s="55"/>
      <c r="I1" s="55"/>
    </row>
    <row r="2" spans="1:15" s="56" customFormat="1" ht="18.899999999999999" customHeight="1" x14ac:dyDescent="0.3">
      <c r="A2" s="1" t="s">
        <v>430</v>
      </c>
      <c r="B2" s="57"/>
      <c r="C2" s="57"/>
      <c r="D2" s="57"/>
      <c r="E2" s="57"/>
      <c r="F2" s="57"/>
      <c r="G2" s="57"/>
      <c r="H2" s="55"/>
      <c r="I2" s="55"/>
    </row>
    <row r="3" spans="1:15" s="59" customFormat="1" ht="54" customHeight="1" x14ac:dyDescent="0.3">
      <c r="A3" s="112" t="s">
        <v>445</v>
      </c>
      <c r="B3" s="58" t="s">
        <v>434</v>
      </c>
      <c r="C3" s="58" t="s">
        <v>439</v>
      </c>
      <c r="D3" s="58" t="s">
        <v>435</v>
      </c>
      <c r="E3" s="58" t="s">
        <v>438</v>
      </c>
      <c r="F3" s="58" t="s">
        <v>436</v>
      </c>
      <c r="G3" s="58" t="s">
        <v>437</v>
      </c>
      <c r="N3" s="60"/>
      <c r="O3" s="60"/>
    </row>
    <row r="4" spans="1:15" s="56" customFormat="1" ht="18.899999999999999" customHeight="1" x14ac:dyDescent="0.3">
      <c r="A4" s="61" t="s">
        <v>172</v>
      </c>
      <c r="B4" s="62">
        <v>2352</v>
      </c>
      <c r="C4" s="63">
        <v>65.588399331000005</v>
      </c>
      <c r="D4" s="62">
        <v>2725</v>
      </c>
      <c r="E4" s="63">
        <v>62.299954274999997</v>
      </c>
      <c r="F4" s="62">
        <v>3254</v>
      </c>
      <c r="G4" s="63">
        <v>62.976582155999999</v>
      </c>
    </row>
    <row r="5" spans="1:15" s="56" customFormat="1" ht="18.899999999999999" customHeight="1" x14ac:dyDescent="0.3">
      <c r="A5" s="61" t="s">
        <v>167</v>
      </c>
      <c r="B5" s="62">
        <v>13031</v>
      </c>
      <c r="C5" s="63">
        <v>63.824264094</v>
      </c>
      <c r="D5" s="62">
        <v>14611</v>
      </c>
      <c r="E5" s="63">
        <v>63.965502145000002</v>
      </c>
      <c r="F5" s="62">
        <v>15899</v>
      </c>
      <c r="G5" s="63">
        <v>63.486802699000002</v>
      </c>
    </row>
    <row r="6" spans="1:15" s="56" customFormat="1" ht="18.899999999999999" customHeight="1" x14ac:dyDescent="0.3">
      <c r="A6" s="61" t="s">
        <v>47</v>
      </c>
      <c r="B6" s="62">
        <v>2247</v>
      </c>
      <c r="C6" s="63">
        <v>62.003311257999997</v>
      </c>
      <c r="D6" s="62">
        <v>2622</v>
      </c>
      <c r="E6" s="63">
        <v>61.621621621999999</v>
      </c>
      <c r="F6" s="62">
        <v>2855</v>
      </c>
      <c r="G6" s="63">
        <v>56.770729766999999</v>
      </c>
    </row>
    <row r="7" spans="1:15" s="56" customFormat="1" ht="18.899999999999999" customHeight="1" x14ac:dyDescent="0.3">
      <c r="A7" s="61" t="s">
        <v>170</v>
      </c>
      <c r="B7" s="62">
        <v>2890</v>
      </c>
      <c r="C7" s="63">
        <v>61.125211505999999</v>
      </c>
      <c r="D7" s="62">
        <v>3134</v>
      </c>
      <c r="E7" s="63">
        <v>61.222895096999999</v>
      </c>
      <c r="F7" s="62">
        <v>3643</v>
      </c>
      <c r="G7" s="63">
        <v>60.394562334</v>
      </c>
    </row>
    <row r="8" spans="1:15" s="56" customFormat="1" ht="18.899999999999999" customHeight="1" x14ac:dyDescent="0.3">
      <c r="A8" s="61" t="s">
        <v>168</v>
      </c>
      <c r="B8" s="62">
        <v>1305</v>
      </c>
      <c r="C8" s="63">
        <v>65.842583249</v>
      </c>
      <c r="D8" s="62">
        <v>1497</v>
      </c>
      <c r="E8" s="63">
        <v>66.297608503000006</v>
      </c>
      <c r="F8" s="62">
        <v>1627</v>
      </c>
      <c r="G8" s="63">
        <v>62.794287920000002</v>
      </c>
      <c r="N8" s="64"/>
    </row>
    <row r="9" spans="1:15" s="56" customFormat="1" ht="18.899999999999999" customHeight="1" x14ac:dyDescent="0.3">
      <c r="A9" s="65" t="s">
        <v>29</v>
      </c>
      <c r="B9" s="90">
        <v>22044</v>
      </c>
      <c r="C9" s="91">
        <v>63.630065811999998</v>
      </c>
      <c r="D9" s="66">
        <v>24783</v>
      </c>
      <c r="E9" s="67">
        <v>63.310767659</v>
      </c>
      <c r="F9" s="66">
        <v>27456</v>
      </c>
      <c r="G9" s="67">
        <v>62.164059139000003</v>
      </c>
    </row>
    <row r="10" spans="1:15" ht="18.899999999999999" customHeight="1" x14ac:dyDescent="0.25">
      <c r="A10" s="68" t="s">
        <v>410</v>
      </c>
    </row>
    <row r="11" spans="1:15" x14ac:dyDescent="0.25">
      <c r="B11" s="70"/>
      <c r="F11" s="70"/>
    </row>
    <row r="12" spans="1:15" x14ac:dyDescent="0.25">
      <c r="A12" s="114" t="s">
        <v>446</v>
      </c>
      <c r="B12" s="71"/>
      <c r="C12" s="71"/>
      <c r="D12" s="71"/>
      <c r="E12" s="71"/>
      <c r="F12" s="71"/>
      <c r="G12" s="71"/>
    </row>
    <row r="13" spans="1:15" x14ac:dyDescent="0.25">
      <c r="B13" s="70"/>
      <c r="F13" s="70"/>
    </row>
    <row r="14" spans="1:15" ht="15.6" x14ac:dyDescent="0.3">
      <c r="A14" s="116" t="s">
        <v>447</v>
      </c>
      <c r="B14" s="70"/>
      <c r="F14" s="70"/>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K26" sqref="K26"/>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9.44140625" style="95" customWidth="1"/>
    <col min="7" max="7" width="23.109375" style="95" customWidth="1"/>
    <col min="8" max="8" width="17.6640625" style="95" customWidth="1"/>
    <col min="9" max="10" width="11.44140625" style="12" customWidth="1"/>
    <col min="11" max="11" width="15.109375" style="12" customWidth="1"/>
    <col min="12" max="12" width="2.5546875" style="12" customWidth="1"/>
    <col min="13" max="13" width="9.109375" style="96"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Proportion of Asthmatics who filled Asthma Controller Medication by Regions, 2012/13, 2017/18 &amp; 2022/23 (ref), per 100(asthmatics, all ages)</v>
      </c>
    </row>
    <row r="3" spans="1:34" x14ac:dyDescent="0.3">
      <c r="B3" s="27" t="str">
        <f>'Raw Data'!B6</f>
        <v xml:space="preserve">date:  November 28, 2024 </v>
      </c>
    </row>
    <row r="4" spans="1:34" x14ac:dyDescent="0.3">
      <c r="AD4"/>
      <c r="AE4"/>
    </row>
    <row r="5" spans="1:34" s="3" customFormat="1" x14ac:dyDescent="0.3">
      <c r="A5" s="3" t="s">
        <v>235</v>
      </c>
      <c r="B5" s="2" t="s">
        <v>178</v>
      </c>
      <c r="C5" s="3" t="s">
        <v>127</v>
      </c>
      <c r="D5" s="26" t="s">
        <v>388</v>
      </c>
      <c r="E5" s="2" t="s">
        <v>389</v>
      </c>
      <c r="F5" s="7" t="s">
        <v>205</v>
      </c>
      <c r="G5" s="7" t="s">
        <v>206</v>
      </c>
      <c r="H5" s="7" t="s">
        <v>207</v>
      </c>
      <c r="I5" s="13"/>
      <c r="J5" s="15" t="s">
        <v>263</v>
      </c>
      <c r="K5" s="44"/>
    </row>
    <row r="6" spans="1:34" x14ac:dyDescent="0.3">
      <c r="A6">
        <v>6</v>
      </c>
      <c r="B6" s="27" t="s">
        <v>128</v>
      </c>
      <c r="C6" t="str">
        <f>IF('Raw Data'!BC13&lt;0,CONCATENATE("(",-1*'Raw Data'!BC13,")"),'Raw Data'!BC13)</f>
        <v>(b)</v>
      </c>
      <c r="D6" s="28" t="s">
        <v>46</v>
      </c>
      <c r="E6" s="27" t="str">
        <f t="shared" ref="E6:E11" si="0">CONCATENATE(B6)&amp; (C6)</f>
        <v>Manitoba (b)</v>
      </c>
      <c r="F6" s="12">
        <f>'Raw Data'!I13</f>
        <v>63.630065811999998</v>
      </c>
      <c r="G6" s="12">
        <f>'Raw Data'!U13</f>
        <v>63.310767659</v>
      </c>
      <c r="H6" s="12">
        <f>'Raw Data'!AG13</f>
        <v>62.164059139000003</v>
      </c>
      <c r="J6" s="15">
        <v>8</v>
      </c>
      <c r="K6" s="14" t="s">
        <v>160</v>
      </c>
      <c r="L6" s="29"/>
      <c r="M6"/>
      <c r="N6" s="27"/>
      <c r="S6" s="6"/>
      <c r="T6" s="6"/>
      <c r="U6" s="6"/>
      <c r="AA6"/>
      <c r="AB6"/>
      <c r="AC6"/>
      <c r="AD6"/>
      <c r="AE6"/>
    </row>
    <row r="7" spans="1:34" x14ac:dyDescent="0.3">
      <c r="A7">
        <v>5</v>
      </c>
      <c r="B7" s="27" t="s">
        <v>168</v>
      </c>
      <c r="C7" t="str">
        <f>IF('Raw Data'!BC12&lt;0,CONCATENATE("(",-1*'Raw Data'!BC12,")"),'Raw Data'!BC12)</f>
        <v xml:space="preserve"> </v>
      </c>
      <c r="D7"/>
      <c r="E7" s="27" t="str">
        <f t="shared" si="0"/>
        <v xml:space="preserve">Northern Health Region  </v>
      </c>
      <c r="F7" s="12">
        <f>'Raw Data'!I12</f>
        <v>65.842583249</v>
      </c>
      <c r="G7" s="12">
        <f>'Raw Data'!U12</f>
        <v>66.297608503000006</v>
      </c>
      <c r="H7" s="12">
        <f>'Raw Data'!AG12</f>
        <v>62.794287920000002</v>
      </c>
      <c r="J7" s="15">
        <v>9</v>
      </c>
      <c r="K7" s="44" t="s">
        <v>161</v>
      </c>
      <c r="L7" s="29"/>
      <c r="M7"/>
      <c r="N7" s="27"/>
      <c r="S7" s="6"/>
      <c r="T7" s="6"/>
      <c r="U7" s="6"/>
      <c r="AA7"/>
      <c r="AB7"/>
      <c r="AC7"/>
      <c r="AD7"/>
      <c r="AE7"/>
    </row>
    <row r="8" spans="1:34" x14ac:dyDescent="0.3">
      <c r="A8">
        <v>4</v>
      </c>
      <c r="B8" s="27" t="s">
        <v>170</v>
      </c>
      <c r="C8" t="str">
        <f>IF('Raw Data'!BC11&lt;0,CONCATENATE("(",-1*'Raw Data'!BC11,")"),'Raw Data'!BC11)</f>
        <v xml:space="preserve"> </v>
      </c>
      <c r="D8"/>
      <c r="E8" s="27" t="str">
        <f t="shared" si="0"/>
        <v xml:space="preserve">Prairie Mountain Health  </v>
      </c>
      <c r="F8" s="12">
        <f>'Raw Data'!I11</f>
        <v>61.125211505999999</v>
      </c>
      <c r="G8" s="12">
        <f>'Raw Data'!U11</f>
        <v>61.222895096999999</v>
      </c>
      <c r="H8" s="12">
        <f>'Raw Data'!AG11</f>
        <v>60.394562334</v>
      </c>
      <c r="J8" s="15">
        <v>10</v>
      </c>
      <c r="K8" s="44" t="s">
        <v>163</v>
      </c>
      <c r="L8" s="29"/>
      <c r="M8"/>
      <c r="N8" s="27"/>
      <c r="S8" s="6"/>
      <c r="T8" s="6"/>
      <c r="U8" s="6"/>
      <c r="AA8"/>
      <c r="AB8"/>
      <c r="AC8"/>
      <c r="AD8"/>
      <c r="AE8"/>
    </row>
    <row r="9" spans="1:34" x14ac:dyDescent="0.3">
      <c r="A9">
        <v>3</v>
      </c>
      <c r="B9" s="27" t="s">
        <v>169</v>
      </c>
      <c r="C9" t="str">
        <f>IF('Raw Data'!BC10&lt;0,CONCATENATE("(",-1*'Raw Data'!BC10,")"),'Raw Data'!BC10)</f>
        <v>(3,b)</v>
      </c>
      <c r="D9"/>
      <c r="E9" s="27" t="str">
        <f t="shared" si="0"/>
        <v>Interlake-Eastern RHA (3,b)</v>
      </c>
      <c r="F9" s="12">
        <f>'Raw Data'!I10</f>
        <v>62.003311257999997</v>
      </c>
      <c r="G9" s="12">
        <f>'Raw Data'!U10</f>
        <v>61.621621621999999</v>
      </c>
      <c r="H9" s="12">
        <f>'Raw Data'!AG10</f>
        <v>56.770729766999999</v>
      </c>
      <c r="J9" s="15">
        <v>11</v>
      </c>
      <c r="K9" s="44" t="s">
        <v>162</v>
      </c>
      <c r="L9" s="29"/>
      <c r="M9"/>
      <c r="N9" s="27"/>
      <c r="S9" s="6"/>
      <c r="T9" s="6"/>
      <c r="U9" s="6"/>
      <c r="AA9"/>
      <c r="AB9"/>
      <c r="AC9"/>
      <c r="AD9"/>
      <c r="AE9"/>
    </row>
    <row r="10" spans="1:34" x14ac:dyDescent="0.3">
      <c r="A10">
        <v>2</v>
      </c>
      <c r="B10" s="27" t="s">
        <v>171</v>
      </c>
      <c r="C10" t="str">
        <f>IF('Raw Data'!BC9&lt;0,CONCATENATE("(",-1*'Raw Data'!BC9,")"),'Raw Data'!BC9)</f>
        <v xml:space="preserve"> </v>
      </c>
      <c r="D10"/>
      <c r="E10" s="27" t="str">
        <f t="shared" si="0"/>
        <v xml:space="preserve">Winnipeg RHA  </v>
      </c>
      <c r="F10" s="12">
        <f>'Raw Data'!I9</f>
        <v>63.824264094</v>
      </c>
      <c r="G10" s="12">
        <f>'Raw Data'!U9</f>
        <v>63.965502145000002</v>
      </c>
      <c r="H10" s="12">
        <f>'Raw Data'!AG9</f>
        <v>63.486802699000002</v>
      </c>
      <c r="J10" s="15">
        <v>12</v>
      </c>
      <c r="K10" s="44" t="s">
        <v>164</v>
      </c>
      <c r="L10" s="29"/>
      <c r="M10"/>
      <c r="N10" s="27"/>
      <c r="S10" s="6"/>
      <c r="T10" s="6"/>
      <c r="U10" s="6"/>
      <c r="AA10"/>
      <c r="AB10"/>
      <c r="AC10"/>
      <c r="AD10"/>
      <c r="AE10"/>
    </row>
    <row r="11" spans="1:34" x14ac:dyDescent="0.3">
      <c r="A11">
        <v>1</v>
      </c>
      <c r="B11" s="27" t="s">
        <v>172</v>
      </c>
      <c r="C11" t="str">
        <f>IF('Raw Data'!BC8&lt;0,CONCATENATE("(",-1*'Raw Data'!BC8,")"),'Raw Data'!BC8)</f>
        <v xml:space="preserve"> </v>
      </c>
      <c r="D11"/>
      <c r="E11" s="27" t="str">
        <f t="shared" si="0"/>
        <v xml:space="preserve">Southern Health-Santé Sud  </v>
      </c>
      <c r="F11" s="12">
        <f>'Raw Data'!I8</f>
        <v>65.588399331000005</v>
      </c>
      <c r="G11" s="12">
        <f>'Raw Data'!U8</f>
        <v>62.299954274999997</v>
      </c>
      <c r="H11" s="12">
        <f>'Raw Data'!AG8</f>
        <v>62.976582155999999</v>
      </c>
      <c r="J11" s="15">
        <v>13</v>
      </c>
      <c r="K11" s="14" t="s">
        <v>48</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Proportion of Asthmatics who filled Asthma Controller Medication by Income Quintile, 2012/13, 2017/18, &amp; 2022/23, per 100 (asthmatics, all ages)</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28, 2024 </v>
      </c>
      <c r="F17"/>
      <c r="G17"/>
      <c r="H17"/>
      <c r="I17"/>
      <c r="J17" s="6"/>
      <c r="K17" s="6"/>
      <c r="L17" s="6"/>
      <c r="M17" s="6"/>
      <c r="N17" s="6" t="s">
        <v>412</v>
      </c>
      <c r="O17" s="6" t="s">
        <v>413</v>
      </c>
      <c r="P17" s="6" t="s">
        <v>414</v>
      </c>
      <c r="R17" s="29"/>
      <c r="V17"/>
      <c r="W17"/>
      <c r="X17"/>
      <c r="AF17" s="6"/>
      <c r="AG17" s="6"/>
      <c r="AH17" s="6"/>
    </row>
    <row r="18" spans="1:34" x14ac:dyDescent="0.3">
      <c r="B18"/>
      <c r="D18"/>
      <c r="E18"/>
      <c r="F18" s="6" t="s">
        <v>423</v>
      </c>
      <c r="G18" s="6" t="s">
        <v>424</v>
      </c>
      <c r="H18" s="6" t="s">
        <v>425</v>
      </c>
      <c r="I18"/>
      <c r="J18" s="6"/>
      <c r="K18" s="6"/>
      <c r="L18" s="6"/>
      <c r="M18" s="6"/>
      <c r="N18" s="37" t="s">
        <v>411</v>
      </c>
      <c r="O18" s="6"/>
      <c r="Q18" s="3"/>
      <c r="R18" s="29"/>
      <c r="V18"/>
      <c r="W18"/>
      <c r="X18"/>
      <c r="AF18" s="6"/>
      <c r="AG18" s="6"/>
      <c r="AH18" s="6"/>
    </row>
    <row r="19" spans="1:34" x14ac:dyDescent="0.3">
      <c r="B19" s="3" t="s">
        <v>30</v>
      </c>
      <c r="C19" s="3" t="s">
        <v>404</v>
      </c>
      <c r="D19" s="26" t="s">
        <v>388</v>
      </c>
      <c r="E19" s="2" t="s">
        <v>389</v>
      </c>
      <c r="F19" s="7" t="s">
        <v>205</v>
      </c>
      <c r="G19" s="7" t="s">
        <v>206</v>
      </c>
      <c r="H19" s="7" t="s">
        <v>207</v>
      </c>
      <c r="I19" s="7"/>
      <c r="J19" s="15" t="s">
        <v>263</v>
      </c>
      <c r="K19" s="44"/>
      <c r="L19" s="7"/>
      <c r="M19" s="12"/>
      <c r="N19" s="7" t="s">
        <v>205</v>
      </c>
      <c r="O19" s="7" t="s">
        <v>206</v>
      </c>
      <c r="P19" s="7" t="s">
        <v>207</v>
      </c>
    </row>
    <row r="20" spans="1:34" ht="27" x14ac:dyDescent="0.3">
      <c r="A20" t="s">
        <v>28</v>
      </c>
      <c r="B20" s="40" t="s">
        <v>405</v>
      </c>
      <c r="C20" s="27" t="str">
        <f>IF(OR('Raw Inc Data'!BS9="s",'Raw Inc Data'!BT9="s",'Raw Inc Data'!BU9="s")," (s)","")</f>
        <v/>
      </c>
      <c r="D20" t="s">
        <v>28</v>
      </c>
      <c r="E20" s="40" t="str">
        <f>CONCATENATE(B20,C20)</f>
        <v>R1
(Lowest)</v>
      </c>
      <c r="F20" s="12">
        <f>'Raw Inc Data'!H9</f>
        <v>61.076066789999999</v>
      </c>
      <c r="G20" s="12">
        <f>'Raw Inc Data'!Y9</f>
        <v>57.850994360000001</v>
      </c>
      <c r="H20" s="12">
        <f>'Raw Inc Data'!AP9</f>
        <v>58.826769485</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Data'!H10</f>
        <v>62.776506484000002</v>
      </c>
      <c r="G21" s="12">
        <f>'Raw Inc Data'!Y10</f>
        <v>64.187866928000005</v>
      </c>
      <c r="H21" s="12">
        <f>'Raw Inc Data'!AP10</f>
        <v>57.912844036999999</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Data'!H11</f>
        <v>64.276457883000006</v>
      </c>
      <c r="G22" s="12">
        <f>'Raw Inc Data'!Y11</f>
        <v>62.244897958999999</v>
      </c>
      <c r="H22" s="12">
        <f>'Raw Inc Data'!AP11</f>
        <v>59.896625114000003</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Data'!H12</f>
        <v>64.805931095000005</v>
      </c>
      <c r="G23" s="12">
        <f>'Raw Inc Data'!Y12</f>
        <v>63.469956228000001</v>
      </c>
      <c r="H23" s="12">
        <f>'Raw Inc Data'!AP12</f>
        <v>62.162162162000001</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406</v>
      </c>
      <c r="C24" s="27" t="str">
        <f>IF(OR('Raw Inc Data'!BS13="s",'Raw Inc Data'!BT13="s",'Raw Inc Data'!BU13="s")," (s)","")</f>
        <v/>
      </c>
      <c r="D24"/>
      <c r="E24" s="40" t="str">
        <f t="shared" si="1"/>
        <v>Rural R5
(Highest)</v>
      </c>
      <c r="F24" s="12">
        <f>'Raw Inc Data'!H13</f>
        <v>66.005176876999997</v>
      </c>
      <c r="G24" s="12">
        <f>'Raw Inc Data'!Y13</f>
        <v>64.888888889</v>
      </c>
      <c r="H24" s="12">
        <f>'Raw Inc Data'!AP13</f>
        <v>64.458754983000006</v>
      </c>
      <c r="I24" s="17"/>
      <c r="J24" s="3">
        <v>13</v>
      </c>
      <c r="K24" t="s">
        <v>40</v>
      </c>
      <c r="L24" s="17"/>
      <c r="M24" s="12"/>
      <c r="N24" s="12" t="str">
        <f>'Raw Inc Data'!BS13</f>
        <v xml:space="preserve"> </v>
      </c>
      <c r="O24" s="12" t="str">
        <f>'Raw Inc Data'!BU13</f>
        <v xml:space="preserve"> </v>
      </c>
      <c r="P24" s="12" t="str">
        <f>'Raw Inc Data'!BT13</f>
        <v xml:space="preserve"> </v>
      </c>
    </row>
    <row r="25" spans="1:34" ht="27" x14ac:dyDescent="0.3">
      <c r="A25" t="s">
        <v>28</v>
      </c>
      <c r="B25" s="40" t="s">
        <v>407</v>
      </c>
      <c r="C25" s="27" t="str">
        <f>IF(OR('Raw Inc Data'!BS14="s",'Raw Inc Data'!BT14="s",'Raw Inc Data'!BU14="s")," (s)","")</f>
        <v/>
      </c>
      <c r="D25" t="s">
        <v>28</v>
      </c>
      <c r="E25" s="40" t="str">
        <f t="shared" si="1"/>
        <v>U1
(Lowest)</v>
      </c>
      <c r="F25" s="12">
        <f>'Raw Inc Data'!H14</f>
        <v>63.843074459999997</v>
      </c>
      <c r="G25" s="12">
        <f>'Raw Inc Data'!Y14</f>
        <v>62.228571428999999</v>
      </c>
      <c r="H25" s="12">
        <f>'Raw Inc Data'!AP14</f>
        <v>59.626604434000001</v>
      </c>
      <c r="I25" s="17"/>
      <c r="J25" s="45">
        <v>14</v>
      </c>
      <c r="K25" s="44" t="s">
        <v>41</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Data'!H15</f>
        <v>62.225506756999998</v>
      </c>
      <c r="G26" s="12">
        <f>'Raw Inc Data'!Y15</f>
        <v>63.312636961000003</v>
      </c>
      <c r="H26" s="12">
        <f>'Raw Inc Data'!AP15</f>
        <v>63.037249283999998</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Data'!H16</f>
        <v>62.325922306000002</v>
      </c>
      <c r="G27" s="12">
        <f>'Raw Inc Data'!Y16</f>
        <v>64.787510841</v>
      </c>
      <c r="H27" s="12">
        <f>'Raw Inc Data'!AP16</f>
        <v>64.503816794000002</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Data'!H17</f>
        <v>63.744343891</v>
      </c>
      <c r="G28" s="12">
        <f>'Raw Inc Data'!Y17</f>
        <v>64.750957854000006</v>
      </c>
      <c r="H28" s="12">
        <f>'Raw Inc Data'!AP17</f>
        <v>65.337272279999993</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408</v>
      </c>
      <c r="C29" s="27" t="str">
        <f>IF(OR('Raw Inc Data'!BS18="s",'Raw Inc Data'!BT18="s",'Raw Inc Data'!BU18="s")," (s)","")</f>
        <v/>
      </c>
      <c r="D29"/>
      <c r="E29" s="40" t="str">
        <f t="shared" si="1"/>
        <v>Urban U5
(Highest)</v>
      </c>
      <c r="F29" s="12">
        <f>'Raw Inc Data'!H18</f>
        <v>67.401574803000003</v>
      </c>
      <c r="G29" s="12">
        <f>'Raw Inc Data'!Y18</f>
        <v>67.322599881000002</v>
      </c>
      <c r="H29" s="12">
        <f>'Raw Inc Data'!AP18</f>
        <v>68.654646325000002</v>
      </c>
      <c r="I29" s="17"/>
      <c r="J29" s="3">
        <v>18</v>
      </c>
      <c r="K29" t="s">
        <v>42</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242</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391</v>
      </c>
      <c r="G33" s="30" t="s">
        <v>392</v>
      </c>
      <c r="H33" t="s">
        <v>393</v>
      </c>
      <c r="I33"/>
      <c r="J33" s="37" t="s">
        <v>390</v>
      </c>
      <c r="K33" s="6"/>
      <c r="L33" s="31"/>
      <c r="M33" s="30"/>
      <c r="N33" s="30"/>
      <c r="O33" s="30"/>
      <c r="R33" s="29"/>
      <c r="V33"/>
      <c r="W33"/>
      <c r="X33"/>
      <c r="AF33" s="6"/>
      <c r="AG33" s="6"/>
      <c r="AH33" s="6"/>
    </row>
    <row r="34" spans="2:34" x14ac:dyDescent="0.3">
      <c r="B34"/>
      <c r="D34"/>
      <c r="E34" s="23" t="s">
        <v>265</v>
      </c>
      <c r="F34" s="24" t="str">
        <f>IF('Raw Inc Data'!BN9="r","*","")</f>
        <v>*</v>
      </c>
      <c r="G34" s="24" t="str">
        <f>IF('Raw Inc Data'!BO9="r","*","")</f>
        <v>*</v>
      </c>
      <c r="H34" s="24" t="str">
        <f>IF('Raw Inc Data'!BP9="r","*","")</f>
        <v>*</v>
      </c>
      <c r="I34" s="22"/>
      <c r="J34" s="38" t="s">
        <v>265</v>
      </c>
      <c r="K34" s="38" t="s">
        <v>394</v>
      </c>
      <c r="L34" s="38" t="s">
        <v>396</v>
      </c>
      <c r="M34" s="38" t="s">
        <v>397</v>
      </c>
      <c r="N34"/>
      <c r="O34" s="29"/>
    </row>
    <row r="35" spans="2:34" x14ac:dyDescent="0.3">
      <c r="B35"/>
      <c r="D35"/>
      <c r="E35" s="23" t="s">
        <v>264</v>
      </c>
      <c r="F35" s="24" t="str">
        <f>IF('Raw Inc Data'!BN14="u","*","")</f>
        <v>*</v>
      </c>
      <c r="G35" s="24" t="str">
        <f>IF('Raw Inc Data'!BO14="u","*","")</f>
        <v>*</v>
      </c>
      <c r="H35" s="24" t="str">
        <f>IF('Raw Inc Data'!BP14="u","*","")</f>
        <v>*</v>
      </c>
      <c r="I35" s="32"/>
      <c r="J35" s="38" t="s">
        <v>264</v>
      </c>
      <c r="K35" s="38" t="s">
        <v>395</v>
      </c>
      <c r="L35" s="38" t="s">
        <v>399</v>
      </c>
      <c r="M35" s="38" t="s">
        <v>398</v>
      </c>
      <c r="N35"/>
      <c r="O35" s="29"/>
    </row>
    <row r="36" spans="2:34" x14ac:dyDescent="0.3">
      <c r="B36"/>
      <c r="D36"/>
      <c r="E36" s="33" t="s">
        <v>267</v>
      </c>
      <c r="F36" s="34"/>
      <c r="G36" s="24" t="str">
        <f>IF('Raw Inc Data'!BQ9="a"," (a)","")</f>
        <v/>
      </c>
      <c r="H36" s="24" t="str">
        <f>IF('Raw Inc Data'!BR9="b"," (b)","")</f>
        <v/>
      </c>
      <c r="I36" s="22"/>
      <c r="J36" s="38" t="s">
        <v>267</v>
      </c>
      <c r="K36" s="38"/>
      <c r="L36" s="38" t="s">
        <v>400</v>
      </c>
      <c r="M36" s="38" t="s">
        <v>401</v>
      </c>
      <c r="N36" s="6"/>
      <c r="O36" s="29"/>
    </row>
    <row r="37" spans="2:34" x14ac:dyDescent="0.3">
      <c r="B37"/>
      <c r="D37"/>
      <c r="E37" s="33" t="s">
        <v>266</v>
      </c>
      <c r="F37" s="34"/>
      <c r="G37" s="24" t="str">
        <f>IF('Raw Inc Data'!BQ14="a"," (a)","")</f>
        <v/>
      </c>
      <c r="H37" s="24" t="str">
        <f>IF('Raw Inc Data'!BR14="b"," (b)","")</f>
        <v/>
      </c>
      <c r="I37" s="22"/>
      <c r="J37" s="39" t="s">
        <v>266</v>
      </c>
      <c r="K37" s="38"/>
      <c r="L37" s="38" t="s">
        <v>402</v>
      </c>
      <c r="M37" s="24" t="s">
        <v>403</v>
      </c>
      <c r="N37" s="6"/>
      <c r="O37" s="29"/>
    </row>
    <row r="38" spans="2:34" x14ac:dyDescent="0.3">
      <c r="B38"/>
      <c r="D38"/>
      <c r="E38" s="23" t="s">
        <v>371</v>
      </c>
      <c r="F38" s="25" t="str">
        <f>CONCATENATE(F$19,F34)</f>
        <v>2012/13*</v>
      </c>
      <c r="G38" s="25" t="str">
        <f>CONCATENATE(G$19,G34,G36)</f>
        <v>2017/18*</v>
      </c>
      <c r="H38" s="25" t="str">
        <f>CONCATENATE(H$19,H34,H36)</f>
        <v>2022/23*</v>
      </c>
      <c r="I38" s="6"/>
      <c r="J38" s="38"/>
      <c r="K38" s="38"/>
      <c r="L38" s="38"/>
      <c r="M38" s="24"/>
      <c r="N38" s="6"/>
      <c r="O38" s="29"/>
    </row>
    <row r="39" spans="2:34" x14ac:dyDescent="0.3">
      <c r="B39"/>
      <c r="D39"/>
      <c r="E39" s="23" t="s">
        <v>372</v>
      </c>
      <c r="F39" s="25" t="str">
        <f>CONCATENATE(F$19,F35)</f>
        <v>2012/13*</v>
      </c>
      <c r="G39" s="25" t="str">
        <f>CONCATENATE(G$19,G35,G37)</f>
        <v>2017/18*</v>
      </c>
      <c r="H39" s="25" t="str">
        <f>CONCATENATE(H$19,H35,H37)</f>
        <v>2022/23*</v>
      </c>
      <c r="I39" s="6"/>
      <c r="J39" s="24"/>
      <c r="K39" s="24"/>
      <c r="L39" s="24"/>
      <c r="M39" s="24"/>
      <c r="N39" s="6"/>
      <c r="O39" s="29"/>
    </row>
    <row r="40" spans="2:34" x14ac:dyDescent="0.3">
      <c r="B40"/>
      <c r="D40"/>
      <c r="J40" s="6"/>
      <c r="K40" s="6"/>
      <c r="L40" s="6"/>
      <c r="M40" s="6"/>
      <c r="N40" s="6"/>
      <c r="O40" s="29"/>
    </row>
    <row r="41" spans="2:34" x14ac:dyDescent="0.3">
      <c r="B41" s="49" t="s">
        <v>415</v>
      </c>
      <c r="C41" s="49"/>
      <c r="D41" s="50"/>
      <c r="E41" s="50"/>
      <c r="F41" s="50"/>
      <c r="G41" s="50"/>
      <c r="H41" s="50"/>
      <c r="I41" s="50"/>
      <c r="J41" s="50"/>
      <c r="K41" s="50"/>
      <c r="L41" s="50"/>
      <c r="M41" s="50"/>
      <c r="N41" s="50"/>
      <c r="O41" s="50"/>
      <c r="P41" s="50"/>
      <c r="Q41" s="50"/>
      <c r="R41" s="5"/>
      <c r="U41" s="6"/>
      <c r="AE41"/>
    </row>
    <row r="42" spans="2:34" x14ac:dyDescent="0.3">
      <c r="L42" s="96"/>
      <c r="M42" s="44"/>
      <c r="N42"/>
      <c r="U42" s="6"/>
      <c r="AE42"/>
    </row>
    <row r="43" spans="2:34" x14ac:dyDescent="0.3">
      <c r="L43" s="96"/>
      <c r="M43" s="44"/>
      <c r="N43"/>
      <c r="U43" s="6"/>
      <c r="AE43"/>
    </row>
    <row r="44" spans="2:34" x14ac:dyDescent="0.3">
      <c r="L44" s="96"/>
      <c r="M44" s="44"/>
      <c r="N44"/>
      <c r="U44" s="6"/>
      <c r="AE44"/>
    </row>
    <row r="45" spans="2:34" x14ac:dyDescent="0.3">
      <c r="L45" s="96"/>
      <c r="M45" s="44"/>
      <c r="N45"/>
      <c r="U45" s="6"/>
      <c r="AE45"/>
    </row>
    <row r="46" spans="2:34" x14ac:dyDescent="0.3">
      <c r="L46" s="96"/>
      <c r="M46" s="44"/>
      <c r="N46"/>
      <c r="U46" s="6"/>
      <c r="AE46"/>
    </row>
    <row r="47" spans="2:34" x14ac:dyDescent="0.3">
      <c r="L47" s="96"/>
      <c r="M47" s="44"/>
      <c r="N47"/>
      <c r="U47" s="6"/>
      <c r="AE47"/>
    </row>
    <row r="48" spans="2:34" x14ac:dyDescent="0.3">
      <c r="J48" s="6"/>
    </row>
  </sheetData>
  <sortState xmlns:xlrd2="http://schemas.microsoft.com/office/spreadsheetml/2017/richdata2" ref="A14:K21">
    <sortCondition descending="1" ref="A14:A21"/>
  </sortState>
  <phoneticPr fontId="34" type="noConversion"/>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K26" sqref="K26"/>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ol min="50" max="55" width="13" style="6" customWidth="1"/>
    <col min="56" max="58" width="15" style="93"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426</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4"/>
      <c r="BE5" s="94"/>
      <c r="BF5" s="94"/>
    </row>
    <row r="6" spans="1:93" x14ac:dyDescent="0.3">
      <c r="A6" s="9"/>
      <c r="B6" t="s">
        <v>441</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4"/>
      <c r="BE6" s="94"/>
      <c r="BF6" s="94"/>
    </row>
    <row r="7" spans="1:93" x14ac:dyDescent="0.3">
      <c r="A7" s="9"/>
      <c r="B7" t="s">
        <v>0</v>
      </c>
      <c r="C7" s="97" t="s">
        <v>1</v>
      </c>
      <c r="D7" s="98" t="s">
        <v>2</v>
      </c>
      <c r="E7" s="99" t="s">
        <v>3</v>
      </c>
      <c r="F7" s="98" t="s">
        <v>4</v>
      </c>
      <c r="G7" s="98" t="s">
        <v>5</v>
      </c>
      <c r="H7" s="98" t="s">
        <v>6</v>
      </c>
      <c r="I7" s="100" t="s">
        <v>7</v>
      </c>
      <c r="J7" s="98" t="s">
        <v>153</v>
      </c>
      <c r="K7" s="98" t="s">
        <v>154</v>
      </c>
      <c r="L7" s="98" t="s">
        <v>8</v>
      </c>
      <c r="M7" s="98" t="s">
        <v>9</v>
      </c>
      <c r="N7" s="98" t="s">
        <v>10</v>
      </c>
      <c r="O7" s="98" t="s">
        <v>11</v>
      </c>
      <c r="P7" s="98" t="s">
        <v>12</v>
      </c>
      <c r="Q7" s="99" t="s">
        <v>13</v>
      </c>
      <c r="R7" s="98" t="s">
        <v>14</v>
      </c>
      <c r="S7" s="98" t="s">
        <v>15</v>
      </c>
      <c r="T7" s="98" t="s">
        <v>16</v>
      </c>
      <c r="U7" s="100" t="s">
        <v>17</v>
      </c>
      <c r="V7" s="98" t="s">
        <v>155</v>
      </c>
      <c r="W7" s="98" t="s">
        <v>156</v>
      </c>
      <c r="X7" s="98" t="s">
        <v>18</v>
      </c>
      <c r="Y7" s="98" t="s">
        <v>19</v>
      </c>
      <c r="Z7" s="98" t="s">
        <v>20</v>
      </c>
      <c r="AA7" s="98" t="s">
        <v>209</v>
      </c>
      <c r="AB7" s="98" t="s">
        <v>210</v>
      </c>
      <c r="AC7" s="99" t="s">
        <v>211</v>
      </c>
      <c r="AD7" s="98" t="s">
        <v>212</v>
      </c>
      <c r="AE7" s="98" t="s">
        <v>213</v>
      </c>
      <c r="AF7" s="98" t="s">
        <v>214</v>
      </c>
      <c r="AG7" s="100" t="s">
        <v>215</v>
      </c>
      <c r="AH7" s="98" t="s">
        <v>216</v>
      </c>
      <c r="AI7" s="98" t="s">
        <v>217</v>
      </c>
      <c r="AJ7" s="98" t="s">
        <v>218</v>
      </c>
      <c r="AK7" s="98" t="s">
        <v>219</v>
      </c>
      <c r="AL7" s="98" t="s">
        <v>220</v>
      </c>
      <c r="AM7" s="98" t="s">
        <v>221</v>
      </c>
      <c r="AN7" s="98" t="s">
        <v>222</v>
      </c>
      <c r="AO7" s="98" t="s">
        <v>223</v>
      </c>
      <c r="AP7" s="98" t="s">
        <v>224</v>
      </c>
      <c r="AQ7" s="98" t="s">
        <v>21</v>
      </c>
      <c r="AR7" s="98" t="s">
        <v>22</v>
      </c>
      <c r="AS7" s="98" t="s">
        <v>23</v>
      </c>
      <c r="AT7" s="98" t="s">
        <v>24</v>
      </c>
      <c r="AU7" s="97" t="s">
        <v>157</v>
      </c>
      <c r="AV7" s="97" t="s">
        <v>158</v>
      </c>
      <c r="AW7" s="97" t="s">
        <v>225</v>
      </c>
      <c r="AX7" s="97" t="s">
        <v>159</v>
      </c>
      <c r="AY7" s="97" t="s">
        <v>226</v>
      </c>
      <c r="AZ7" s="97" t="s">
        <v>25</v>
      </c>
      <c r="BA7" s="97" t="s">
        <v>26</v>
      </c>
      <c r="BB7" s="97" t="s">
        <v>227</v>
      </c>
      <c r="BC7" s="101" t="s">
        <v>27</v>
      </c>
      <c r="BD7" s="102" t="s">
        <v>418</v>
      </c>
      <c r="BE7" s="102" t="s">
        <v>419</v>
      </c>
      <c r="BF7" s="102" t="s">
        <v>420</v>
      </c>
    </row>
    <row r="8" spans="1:93" s="3" customFormat="1" x14ac:dyDescent="0.3">
      <c r="A8" s="9" t="s">
        <v>409</v>
      </c>
      <c r="B8" s="3" t="s">
        <v>160</v>
      </c>
      <c r="C8" s="103">
        <v>2352</v>
      </c>
      <c r="D8" s="104">
        <v>3586</v>
      </c>
      <c r="E8" s="99"/>
      <c r="F8" s="105"/>
      <c r="G8" s="105"/>
      <c r="H8" s="105">
        <v>0.16228448400000001</v>
      </c>
      <c r="I8" s="106">
        <v>65.588399331000005</v>
      </c>
      <c r="J8" s="105">
        <v>62.990572014000001</v>
      </c>
      <c r="K8" s="105">
        <v>68.293365010000002</v>
      </c>
      <c r="L8" s="105">
        <v>1.0307768583000001</v>
      </c>
      <c r="M8" s="105">
        <v>0.98787176330000004</v>
      </c>
      <c r="N8" s="105">
        <v>1.0755454007</v>
      </c>
      <c r="O8" s="104">
        <v>2725</v>
      </c>
      <c r="P8" s="104">
        <v>4374</v>
      </c>
      <c r="Q8" s="99"/>
      <c r="R8" s="105"/>
      <c r="S8" s="105"/>
      <c r="T8" s="105">
        <v>0.42517814929999997</v>
      </c>
      <c r="U8" s="106">
        <v>62.299954274999997</v>
      </c>
      <c r="V8" s="105">
        <v>60.004201897999998</v>
      </c>
      <c r="W8" s="105">
        <v>64.683541817999995</v>
      </c>
      <c r="X8" s="105">
        <v>0.98403410000000002</v>
      </c>
      <c r="Y8" s="105">
        <v>0.94586900979999999</v>
      </c>
      <c r="Z8" s="105">
        <v>1.0237391224000001</v>
      </c>
      <c r="AA8" s="104">
        <v>3254</v>
      </c>
      <c r="AB8" s="104">
        <v>5167</v>
      </c>
      <c r="AC8" s="99"/>
      <c r="AD8" s="105"/>
      <c r="AE8" s="105"/>
      <c r="AF8" s="105">
        <v>0.48366267810000002</v>
      </c>
      <c r="AG8" s="106">
        <v>62.976582155999999</v>
      </c>
      <c r="AH8" s="105">
        <v>60.849526642999997</v>
      </c>
      <c r="AI8" s="105">
        <v>65.177991003000002</v>
      </c>
      <c r="AJ8" s="105">
        <v>1.0130706236</v>
      </c>
      <c r="AK8" s="105">
        <v>0.97691852440000004</v>
      </c>
      <c r="AL8" s="105">
        <v>1.0505605765999999</v>
      </c>
      <c r="AM8" s="105">
        <v>0.67741085109999999</v>
      </c>
      <c r="AN8" s="105">
        <v>1.0108608085999999</v>
      </c>
      <c r="AO8" s="105">
        <v>0.96070087150000005</v>
      </c>
      <c r="AP8" s="105">
        <v>1.0636396871</v>
      </c>
      <c r="AQ8" s="105">
        <v>6.7608017500000006E-2</v>
      </c>
      <c r="AR8" s="105">
        <v>0.94986239809999995</v>
      </c>
      <c r="AS8" s="105">
        <v>0.89888390730000001</v>
      </c>
      <c r="AT8" s="105">
        <v>1.0037320371</v>
      </c>
      <c r="AU8" s="103" t="s">
        <v>28</v>
      </c>
      <c r="AV8" s="103" t="s">
        <v>28</v>
      </c>
      <c r="AW8" s="103" t="s">
        <v>28</v>
      </c>
      <c r="AX8" s="103" t="s">
        <v>28</v>
      </c>
      <c r="AY8" s="103" t="s">
        <v>28</v>
      </c>
      <c r="AZ8" s="103" t="s">
        <v>28</v>
      </c>
      <c r="BA8" s="103" t="s">
        <v>28</v>
      </c>
      <c r="BB8" s="103" t="s">
        <v>28</v>
      </c>
      <c r="BC8" s="101" t="s">
        <v>28</v>
      </c>
      <c r="BD8" s="102">
        <v>2352</v>
      </c>
      <c r="BE8" s="102">
        <v>2725</v>
      </c>
      <c r="BF8" s="102">
        <v>3254</v>
      </c>
      <c r="BG8" s="37"/>
      <c r="BH8" s="37"/>
      <c r="BI8" s="37"/>
      <c r="BJ8" s="37"/>
      <c r="BK8" s="37"/>
      <c r="BL8" s="37"/>
      <c r="BM8" s="37"/>
      <c r="BN8" s="37"/>
      <c r="BO8" s="37"/>
      <c r="BP8" s="37"/>
      <c r="BQ8" s="37"/>
      <c r="BR8" s="37"/>
      <c r="BS8" s="37"/>
      <c r="BT8" s="37"/>
      <c r="BU8" s="37"/>
      <c r="BV8" s="37"/>
      <c r="BW8" s="37"/>
    </row>
    <row r="9" spans="1:93" x14ac:dyDescent="0.3">
      <c r="A9" s="9"/>
      <c r="B9" t="s">
        <v>161</v>
      </c>
      <c r="C9" s="97">
        <v>13031</v>
      </c>
      <c r="D9" s="107">
        <v>20417</v>
      </c>
      <c r="E9" s="108"/>
      <c r="F9" s="98"/>
      <c r="G9" s="98"/>
      <c r="H9" s="98">
        <v>0.78272017419999995</v>
      </c>
      <c r="I9" s="100">
        <v>63.824264094</v>
      </c>
      <c r="J9" s="98">
        <v>62.737783317999998</v>
      </c>
      <c r="K9" s="98">
        <v>64.929560331999994</v>
      </c>
      <c r="L9" s="98">
        <v>1.0030519893000001</v>
      </c>
      <c r="M9" s="98">
        <v>0.98156171930000002</v>
      </c>
      <c r="N9" s="98">
        <v>1.0250127663999999</v>
      </c>
      <c r="O9" s="107">
        <v>14611</v>
      </c>
      <c r="P9" s="107">
        <v>22842</v>
      </c>
      <c r="Q9" s="108"/>
      <c r="R9" s="98"/>
      <c r="S9" s="98"/>
      <c r="T9" s="98">
        <v>0.32393640849999999</v>
      </c>
      <c r="U9" s="100">
        <v>63.965502145000002</v>
      </c>
      <c r="V9" s="98">
        <v>62.936686119000001</v>
      </c>
      <c r="W9" s="98">
        <v>65.011136063999999</v>
      </c>
      <c r="X9" s="98">
        <v>1.0103415977000001</v>
      </c>
      <c r="Y9" s="98">
        <v>0.98989679789999996</v>
      </c>
      <c r="Z9" s="98">
        <v>1.0312086534</v>
      </c>
      <c r="AA9" s="107">
        <v>15899</v>
      </c>
      <c r="AB9" s="107">
        <v>25043</v>
      </c>
      <c r="AC9" s="108"/>
      <c r="AD9" s="98"/>
      <c r="AE9" s="98"/>
      <c r="AF9" s="98">
        <v>3.4625481100000001E-2</v>
      </c>
      <c r="AG9" s="100">
        <v>63.486802699000002</v>
      </c>
      <c r="AH9" s="98">
        <v>62.507593071999999</v>
      </c>
      <c r="AI9" s="98">
        <v>64.481352087000005</v>
      </c>
      <c r="AJ9" s="98">
        <v>1.0212782687999999</v>
      </c>
      <c r="AK9" s="98">
        <v>1.0015234226</v>
      </c>
      <c r="AL9" s="98">
        <v>1.0414227754000001</v>
      </c>
      <c r="AM9" s="98">
        <v>0.51216692389999996</v>
      </c>
      <c r="AN9" s="98">
        <v>0.99251628719999996</v>
      </c>
      <c r="AO9" s="98">
        <v>0.97047111090000004</v>
      </c>
      <c r="AP9" s="98">
        <v>1.0150622407000001</v>
      </c>
      <c r="AQ9" s="98">
        <v>0.85444090070000001</v>
      </c>
      <c r="AR9" s="98">
        <v>1.0022129209999999</v>
      </c>
      <c r="AS9" s="98">
        <v>0.97882207399999999</v>
      </c>
      <c r="AT9" s="98">
        <v>1.0261627375</v>
      </c>
      <c r="AU9" s="97" t="s">
        <v>28</v>
      </c>
      <c r="AV9" s="97" t="s">
        <v>28</v>
      </c>
      <c r="AW9" s="97" t="s">
        <v>28</v>
      </c>
      <c r="AX9" s="97" t="s">
        <v>28</v>
      </c>
      <c r="AY9" s="97" t="s">
        <v>28</v>
      </c>
      <c r="AZ9" s="97" t="s">
        <v>28</v>
      </c>
      <c r="BA9" s="97" t="s">
        <v>28</v>
      </c>
      <c r="BB9" s="97" t="s">
        <v>28</v>
      </c>
      <c r="BC9" s="109" t="s">
        <v>28</v>
      </c>
      <c r="BD9" s="110">
        <v>13031</v>
      </c>
      <c r="BE9" s="110">
        <v>14611</v>
      </c>
      <c r="BF9" s="110">
        <v>15899</v>
      </c>
    </row>
    <row r="10" spans="1:93" x14ac:dyDescent="0.3">
      <c r="A10" s="9"/>
      <c r="B10" t="s">
        <v>163</v>
      </c>
      <c r="C10" s="97">
        <v>2247</v>
      </c>
      <c r="D10" s="107">
        <v>3624</v>
      </c>
      <c r="E10" s="108"/>
      <c r="F10" s="98"/>
      <c r="G10" s="98"/>
      <c r="H10" s="98">
        <v>0.2422075756</v>
      </c>
      <c r="I10" s="100">
        <v>62.003311257999997</v>
      </c>
      <c r="J10" s="98">
        <v>59.491922567000003</v>
      </c>
      <c r="K10" s="98">
        <v>64.620715571000005</v>
      </c>
      <c r="L10" s="98">
        <v>0.97443418400000004</v>
      </c>
      <c r="M10" s="98">
        <v>0.93304510949999997</v>
      </c>
      <c r="N10" s="98">
        <v>1.0176592420999999</v>
      </c>
      <c r="O10" s="107">
        <v>2622</v>
      </c>
      <c r="P10" s="107">
        <v>4255</v>
      </c>
      <c r="Q10" s="108"/>
      <c r="R10" s="98"/>
      <c r="S10" s="98"/>
      <c r="T10" s="98">
        <v>0.1878983786</v>
      </c>
      <c r="U10" s="100">
        <v>61.621621621999999</v>
      </c>
      <c r="V10" s="98">
        <v>59.307534240000003</v>
      </c>
      <c r="W10" s="98">
        <v>64.02600108</v>
      </c>
      <c r="X10" s="98">
        <v>0.97331976689999999</v>
      </c>
      <c r="Y10" s="98">
        <v>0.93492126170000001</v>
      </c>
      <c r="Z10" s="98">
        <v>1.0132953517000001</v>
      </c>
      <c r="AA10" s="107">
        <v>2855</v>
      </c>
      <c r="AB10" s="107">
        <v>5029</v>
      </c>
      <c r="AC10" s="108"/>
      <c r="AD10" s="98"/>
      <c r="AE10" s="98"/>
      <c r="AF10" s="98">
        <v>3.9257596999999997E-6</v>
      </c>
      <c r="AG10" s="100">
        <v>56.770729766999999</v>
      </c>
      <c r="AH10" s="98">
        <v>54.726034411999997</v>
      </c>
      <c r="AI10" s="98">
        <v>58.891819824999999</v>
      </c>
      <c r="AJ10" s="98">
        <v>0.9132403925</v>
      </c>
      <c r="AK10" s="98">
        <v>0.87871255449999996</v>
      </c>
      <c r="AL10" s="98">
        <v>0.9491249558</v>
      </c>
      <c r="AM10" s="98">
        <v>2.4355802000000002E-3</v>
      </c>
      <c r="AN10" s="98">
        <v>0.92127938659999997</v>
      </c>
      <c r="AO10" s="98">
        <v>0.87370971220000004</v>
      </c>
      <c r="AP10" s="98">
        <v>0.97143902179999997</v>
      </c>
      <c r="AQ10" s="98">
        <v>0.82992348780000003</v>
      </c>
      <c r="AR10" s="98">
        <v>0.99384404429999995</v>
      </c>
      <c r="AS10" s="98">
        <v>0.93939493600000001</v>
      </c>
      <c r="AT10" s="98">
        <v>1.0514491260000001</v>
      </c>
      <c r="AU10" s="97" t="s">
        <v>28</v>
      </c>
      <c r="AV10" s="97" t="s">
        <v>28</v>
      </c>
      <c r="AW10" s="97">
        <v>3</v>
      </c>
      <c r="AX10" s="97" t="s">
        <v>28</v>
      </c>
      <c r="AY10" s="97" t="s">
        <v>427</v>
      </c>
      <c r="AZ10" s="97" t="s">
        <v>28</v>
      </c>
      <c r="BA10" s="97" t="s">
        <v>28</v>
      </c>
      <c r="BB10" s="97" t="s">
        <v>28</v>
      </c>
      <c r="BC10" s="109" t="s">
        <v>428</v>
      </c>
      <c r="BD10" s="110">
        <v>2247</v>
      </c>
      <c r="BE10" s="110">
        <v>2622</v>
      </c>
      <c r="BF10" s="110">
        <v>2855</v>
      </c>
    </row>
    <row r="11" spans="1:93" x14ac:dyDescent="0.3">
      <c r="A11" s="9"/>
      <c r="B11" t="s">
        <v>162</v>
      </c>
      <c r="C11" s="97">
        <v>2890</v>
      </c>
      <c r="D11" s="107">
        <v>4728</v>
      </c>
      <c r="E11" s="108"/>
      <c r="F11" s="98"/>
      <c r="G11" s="98"/>
      <c r="H11" s="98">
        <v>4.2349879899999998E-2</v>
      </c>
      <c r="I11" s="100">
        <v>61.125211505999999</v>
      </c>
      <c r="J11" s="98">
        <v>58.936811396000003</v>
      </c>
      <c r="K11" s="98">
        <v>63.394869745000001</v>
      </c>
      <c r="L11" s="98">
        <v>0.96063410790000003</v>
      </c>
      <c r="M11" s="98">
        <v>0.9240985867</v>
      </c>
      <c r="N11" s="98">
        <v>0.99861411160000002</v>
      </c>
      <c r="O11" s="107">
        <v>3134</v>
      </c>
      <c r="P11" s="107">
        <v>5119</v>
      </c>
      <c r="Q11" s="108"/>
      <c r="R11" s="98"/>
      <c r="S11" s="98"/>
      <c r="T11" s="98">
        <v>7.6926407899999993E-2</v>
      </c>
      <c r="U11" s="100">
        <v>61.222895096999999</v>
      </c>
      <c r="V11" s="98">
        <v>59.116537033999997</v>
      </c>
      <c r="W11" s="98">
        <v>63.404303974000001</v>
      </c>
      <c r="X11" s="98">
        <v>0.96702184099999999</v>
      </c>
      <c r="Y11" s="98">
        <v>0.93174834770000003</v>
      </c>
      <c r="Z11" s="98">
        <v>1.0036306942</v>
      </c>
      <c r="AA11" s="107">
        <v>3643</v>
      </c>
      <c r="AB11" s="107">
        <v>6032</v>
      </c>
      <c r="AC11" s="108"/>
      <c r="AD11" s="98"/>
      <c r="AE11" s="98"/>
      <c r="AF11" s="98">
        <v>0.1014789797</v>
      </c>
      <c r="AG11" s="100">
        <v>60.394562334</v>
      </c>
      <c r="AH11" s="98">
        <v>58.464887797999999</v>
      </c>
      <c r="AI11" s="98">
        <v>62.387927128999998</v>
      </c>
      <c r="AJ11" s="98">
        <v>0.9715350505</v>
      </c>
      <c r="AK11" s="98">
        <v>0.93853241870000004</v>
      </c>
      <c r="AL11" s="98">
        <v>1.0056981894999999</v>
      </c>
      <c r="AM11" s="98">
        <v>0.57607899839999999</v>
      </c>
      <c r="AN11" s="98">
        <v>0.9864702125</v>
      </c>
      <c r="AO11" s="98">
        <v>0.94047169180000001</v>
      </c>
      <c r="AP11" s="98">
        <v>1.0347185233</v>
      </c>
      <c r="AQ11" s="98">
        <v>0.95062887480000002</v>
      </c>
      <c r="AR11" s="98">
        <v>1.0015980900000001</v>
      </c>
      <c r="AS11" s="98">
        <v>0.95222892120000002</v>
      </c>
      <c r="AT11" s="98">
        <v>1.053526848</v>
      </c>
      <c r="AU11" s="97" t="s">
        <v>28</v>
      </c>
      <c r="AV11" s="97" t="s">
        <v>28</v>
      </c>
      <c r="AW11" s="97" t="s">
        <v>28</v>
      </c>
      <c r="AX11" s="97" t="s">
        <v>28</v>
      </c>
      <c r="AY11" s="97" t="s">
        <v>28</v>
      </c>
      <c r="AZ11" s="97" t="s">
        <v>28</v>
      </c>
      <c r="BA11" s="97" t="s">
        <v>28</v>
      </c>
      <c r="BB11" s="97" t="s">
        <v>28</v>
      </c>
      <c r="BC11" s="109" t="s">
        <v>28</v>
      </c>
      <c r="BD11" s="110">
        <v>2890</v>
      </c>
      <c r="BE11" s="110">
        <v>3134</v>
      </c>
      <c r="BF11" s="110">
        <v>3643</v>
      </c>
      <c r="BQ11" s="46"/>
      <c r="CC11" s="4"/>
      <c r="CO11" s="4"/>
    </row>
    <row r="12" spans="1:93" x14ac:dyDescent="0.3">
      <c r="A12" s="9"/>
      <c r="B12" t="s">
        <v>164</v>
      </c>
      <c r="C12" s="97">
        <v>1305</v>
      </c>
      <c r="D12" s="107">
        <v>1982</v>
      </c>
      <c r="E12" s="108"/>
      <c r="F12" s="98"/>
      <c r="G12" s="98"/>
      <c r="H12" s="98">
        <v>0.2302294725</v>
      </c>
      <c r="I12" s="100">
        <v>65.842583249</v>
      </c>
      <c r="J12" s="98">
        <v>62.365448223999998</v>
      </c>
      <c r="K12" s="98">
        <v>69.513583120000007</v>
      </c>
      <c r="L12" s="98">
        <v>1.0347715722999999</v>
      </c>
      <c r="M12" s="98">
        <v>0.9785752929</v>
      </c>
      <c r="N12" s="98">
        <v>1.0941950145999999</v>
      </c>
      <c r="O12" s="107">
        <v>1497</v>
      </c>
      <c r="P12" s="107">
        <v>2258</v>
      </c>
      <c r="Q12" s="108"/>
      <c r="R12" s="98"/>
      <c r="S12" s="98"/>
      <c r="T12" s="98">
        <v>8.3264205899999999E-2</v>
      </c>
      <c r="U12" s="100">
        <v>66.297608503000006</v>
      </c>
      <c r="V12" s="98">
        <v>63.022833116000001</v>
      </c>
      <c r="W12" s="98">
        <v>69.742546883000003</v>
      </c>
      <c r="X12" s="98">
        <v>1.0471774542000001</v>
      </c>
      <c r="Y12" s="98">
        <v>0.99395252010000001</v>
      </c>
      <c r="Z12" s="98">
        <v>1.1032525180999999</v>
      </c>
      <c r="AA12" s="107">
        <v>1627</v>
      </c>
      <c r="AB12" s="107">
        <v>2591</v>
      </c>
      <c r="AC12" s="108"/>
      <c r="AD12" s="98"/>
      <c r="AE12" s="98"/>
      <c r="AF12" s="98">
        <v>0.69259958099999996</v>
      </c>
      <c r="AG12" s="100">
        <v>62.794287920000002</v>
      </c>
      <c r="AH12" s="98">
        <v>59.816005938000004</v>
      </c>
      <c r="AI12" s="98">
        <v>65.920860704000006</v>
      </c>
      <c r="AJ12" s="98">
        <v>1.0101381536</v>
      </c>
      <c r="AK12" s="98">
        <v>0.96086369969999996</v>
      </c>
      <c r="AL12" s="98">
        <v>1.0619394713999999</v>
      </c>
      <c r="AM12" s="98">
        <v>0.12954803249999999</v>
      </c>
      <c r="AN12" s="98">
        <v>0.94715766280000002</v>
      </c>
      <c r="AO12" s="98">
        <v>0.88295279370000002</v>
      </c>
      <c r="AP12" s="98">
        <v>1.0160312585</v>
      </c>
      <c r="AQ12" s="98">
        <v>0.85570009420000004</v>
      </c>
      <c r="AR12" s="98">
        <v>1.006910805</v>
      </c>
      <c r="AS12" s="98">
        <v>0.9348766677</v>
      </c>
      <c r="AT12" s="98">
        <v>1.0844953181999999</v>
      </c>
      <c r="AU12" s="97" t="s">
        <v>28</v>
      </c>
      <c r="AV12" s="97" t="s">
        <v>28</v>
      </c>
      <c r="AW12" s="97" t="s">
        <v>28</v>
      </c>
      <c r="AX12" s="97" t="s">
        <v>28</v>
      </c>
      <c r="AY12" s="97" t="s">
        <v>28</v>
      </c>
      <c r="AZ12" s="97" t="s">
        <v>28</v>
      </c>
      <c r="BA12" s="97" t="s">
        <v>28</v>
      </c>
      <c r="BB12" s="97" t="s">
        <v>28</v>
      </c>
      <c r="BC12" s="109" t="s">
        <v>28</v>
      </c>
      <c r="BD12" s="110">
        <v>1305</v>
      </c>
      <c r="BE12" s="110">
        <v>1497</v>
      </c>
      <c r="BF12" s="110">
        <v>1627</v>
      </c>
      <c r="BQ12" s="46"/>
      <c r="CC12" s="4"/>
      <c r="CO12" s="4"/>
    </row>
    <row r="13" spans="1:93" s="3" customFormat="1" x14ac:dyDescent="0.3">
      <c r="A13" s="9" t="s">
        <v>29</v>
      </c>
      <c r="B13" s="3" t="s">
        <v>48</v>
      </c>
      <c r="C13" s="103">
        <v>22044</v>
      </c>
      <c r="D13" s="104">
        <v>34644</v>
      </c>
      <c r="E13" s="99"/>
      <c r="F13" s="105"/>
      <c r="G13" s="105"/>
      <c r="H13" s="105" t="s">
        <v>28</v>
      </c>
      <c r="I13" s="106">
        <v>63.630065811999998</v>
      </c>
      <c r="J13" s="105">
        <v>62.795612810999998</v>
      </c>
      <c r="K13" s="105">
        <v>64.475607355999998</v>
      </c>
      <c r="L13" s="105" t="s">
        <v>28</v>
      </c>
      <c r="M13" s="105" t="s">
        <v>28</v>
      </c>
      <c r="N13" s="105" t="s">
        <v>28</v>
      </c>
      <c r="O13" s="104">
        <v>24783</v>
      </c>
      <c r="P13" s="104">
        <v>39145</v>
      </c>
      <c r="Q13" s="99"/>
      <c r="R13" s="105"/>
      <c r="S13" s="105"/>
      <c r="T13" s="105" t="s">
        <v>28</v>
      </c>
      <c r="U13" s="106">
        <v>63.310767659</v>
      </c>
      <c r="V13" s="105">
        <v>62.527431737000001</v>
      </c>
      <c r="W13" s="105">
        <v>64.103917116000005</v>
      </c>
      <c r="X13" s="105" t="s">
        <v>28</v>
      </c>
      <c r="Y13" s="105" t="s">
        <v>28</v>
      </c>
      <c r="Z13" s="105" t="s">
        <v>28</v>
      </c>
      <c r="AA13" s="104">
        <v>27456</v>
      </c>
      <c r="AB13" s="104">
        <v>44167</v>
      </c>
      <c r="AC13" s="99"/>
      <c r="AD13" s="105"/>
      <c r="AE13" s="105"/>
      <c r="AF13" s="105" t="s">
        <v>28</v>
      </c>
      <c r="AG13" s="106">
        <v>62.164059139000003</v>
      </c>
      <c r="AH13" s="105">
        <v>61.433083623999998</v>
      </c>
      <c r="AI13" s="105">
        <v>62.903732331999997</v>
      </c>
      <c r="AJ13" s="105" t="s">
        <v>28</v>
      </c>
      <c r="AK13" s="105" t="s">
        <v>28</v>
      </c>
      <c r="AL13" s="105" t="s">
        <v>28</v>
      </c>
      <c r="AM13" s="105">
        <v>3.6968894799999999E-2</v>
      </c>
      <c r="AN13" s="105">
        <v>0.98188762259999995</v>
      </c>
      <c r="AO13" s="105">
        <v>0.96516948219999998</v>
      </c>
      <c r="AP13" s="105">
        <v>0.99889534540000002</v>
      </c>
      <c r="AQ13" s="105">
        <v>0.58687138360000002</v>
      </c>
      <c r="AR13" s="105">
        <v>0.99498196100000003</v>
      </c>
      <c r="AS13" s="105">
        <v>0.97709012149999996</v>
      </c>
      <c r="AT13" s="105">
        <v>1.0132014241</v>
      </c>
      <c r="AU13" s="103" t="s">
        <v>28</v>
      </c>
      <c r="AV13" s="103" t="s">
        <v>28</v>
      </c>
      <c r="AW13" s="103" t="s">
        <v>28</v>
      </c>
      <c r="AX13" s="103" t="s">
        <v>28</v>
      </c>
      <c r="AY13" s="103" t="s">
        <v>427</v>
      </c>
      <c r="AZ13" s="103" t="s">
        <v>28</v>
      </c>
      <c r="BA13" s="103" t="s">
        <v>28</v>
      </c>
      <c r="BB13" s="103" t="s">
        <v>28</v>
      </c>
      <c r="BC13" s="101" t="s">
        <v>429</v>
      </c>
      <c r="BD13" s="102">
        <v>22044</v>
      </c>
      <c r="BE13" s="102">
        <v>24783</v>
      </c>
      <c r="BF13" s="102">
        <v>27456</v>
      </c>
      <c r="BG13" s="37"/>
      <c r="BH13" s="37"/>
      <c r="BI13" s="37"/>
      <c r="BJ13" s="37"/>
      <c r="BK13" s="37"/>
      <c r="BL13" s="37"/>
      <c r="BM13" s="37"/>
      <c r="BN13" s="37"/>
      <c r="BO13" s="37"/>
      <c r="BP13" s="37"/>
      <c r="BQ13" s="37"/>
      <c r="BR13" s="37"/>
      <c r="BS13" s="37"/>
      <c r="BT13" s="37"/>
      <c r="BU13" s="37"/>
      <c r="BV13" s="37"/>
      <c r="BW13" s="37"/>
    </row>
    <row r="14" spans="1:93" s="3" customFormat="1" x14ac:dyDescent="0.3">
      <c r="A14" s="9" t="s">
        <v>179</v>
      </c>
      <c r="B14" s="3" t="s">
        <v>61</v>
      </c>
      <c r="C14" s="103">
        <v>116</v>
      </c>
      <c r="D14" s="104">
        <v>153</v>
      </c>
      <c r="E14" s="99"/>
      <c r="F14" s="105"/>
      <c r="G14" s="105"/>
      <c r="H14" s="105">
        <v>5.9780763100000002E-2</v>
      </c>
      <c r="I14" s="106">
        <v>75.816993464000006</v>
      </c>
      <c r="J14" s="105">
        <v>63.202532290999997</v>
      </c>
      <c r="K14" s="105">
        <v>90.949148547999997</v>
      </c>
      <c r="L14" s="105">
        <v>1.1915278177999999</v>
      </c>
      <c r="M14" s="105">
        <v>0.99280610300000005</v>
      </c>
      <c r="N14" s="105">
        <v>1.4300260004000001</v>
      </c>
      <c r="O14" s="104">
        <v>105</v>
      </c>
      <c r="P14" s="104">
        <v>153</v>
      </c>
      <c r="Q14" s="99"/>
      <c r="R14" s="105"/>
      <c r="S14" s="105"/>
      <c r="T14" s="105">
        <v>0.40963250470000001</v>
      </c>
      <c r="U14" s="106">
        <v>68.627450980000006</v>
      </c>
      <c r="V14" s="105">
        <v>56.679903666000001</v>
      </c>
      <c r="W14" s="105">
        <v>83.093419773999997</v>
      </c>
      <c r="X14" s="105">
        <v>1.0839775525999999</v>
      </c>
      <c r="Y14" s="105">
        <v>0.89490253460000002</v>
      </c>
      <c r="Z14" s="105">
        <v>1.3130003427000001</v>
      </c>
      <c r="AA14" s="104">
        <v>157</v>
      </c>
      <c r="AB14" s="104">
        <v>220</v>
      </c>
      <c r="AC14" s="99"/>
      <c r="AD14" s="105"/>
      <c r="AE14" s="105"/>
      <c r="AF14" s="105">
        <v>8.4643727099999996E-2</v>
      </c>
      <c r="AG14" s="106">
        <v>71.363636364000001</v>
      </c>
      <c r="AH14" s="105">
        <v>61.030045371</v>
      </c>
      <c r="AI14" s="105">
        <v>83.446908225000001</v>
      </c>
      <c r="AJ14" s="105">
        <v>1.1479886827000001</v>
      </c>
      <c r="AK14" s="105">
        <v>0.9813193791</v>
      </c>
      <c r="AL14" s="105">
        <v>1.3429654441000001</v>
      </c>
      <c r="AM14" s="105">
        <v>0.75647269299999997</v>
      </c>
      <c r="AN14" s="105">
        <v>1.0398701298999999</v>
      </c>
      <c r="AO14" s="105">
        <v>0.81221219190000005</v>
      </c>
      <c r="AP14" s="105">
        <v>1.3313391473</v>
      </c>
      <c r="AQ14" s="105">
        <v>0.45952202530000003</v>
      </c>
      <c r="AR14" s="105">
        <v>0.90517241380000002</v>
      </c>
      <c r="AS14" s="105">
        <v>0.6951414239</v>
      </c>
      <c r="AT14" s="105">
        <v>1.1786624570999999</v>
      </c>
      <c r="AU14" s="103" t="s">
        <v>28</v>
      </c>
      <c r="AV14" s="103" t="s">
        <v>28</v>
      </c>
      <c r="AW14" s="103" t="s">
        <v>28</v>
      </c>
      <c r="AX14" s="103" t="s">
        <v>28</v>
      </c>
      <c r="AY14" s="103" t="s">
        <v>28</v>
      </c>
      <c r="AZ14" s="103" t="s">
        <v>28</v>
      </c>
      <c r="BA14" s="103" t="s">
        <v>28</v>
      </c>
      <c r="BB14" s="103" t="s">
        <v>28</v>
      </c>
      <c r="BC14" s="101" t="s">
        <v>28</v>
      </c>
      <c r="BD14" s="102">
        <v>116</v>
      </c>
      <c r="BE14" s="102">
        <v>105</v>
      </c>
      <c r="BF14" s="102">
        <v>157</v>
      </c>
      <c r="BG14" s="37"/>
      <c r="BH14" s="37"/>
      <c r="BI14" s="37"/>
      <c r="BJ14" s="37"/>
      <c r="BK14" s="37"/>
      <c r="BL14" s="37"/>
      <c r="BM14" s="37"/>
      <c r="BN14" s="37"/>
      <c r="BO14" s="37"/>
      <c r="BP14" s="37"/>
      <c r="BQ14" s="37"/>
      <c r="BR14" s="37"/>
      <c r="BS14" s="37"/>
      <c r="BT14" s="37"/>
      <c r="BU14" s="37"/>
      <c r="BV14" s="37"/>
      <c r="BW14" s="37"/>
    </row>
    <row r="15" spans="1:93" x14ac:dyDescent="0.3">
      <c r="A15" s="9"/>
      <c r="B15" t="s">
        <v>66</v>
      </c>
      <c r="C15" s="97">
        <v>101</v>
      </c>
      <c r="D15" s="107">
        <v>147</v>
      </c>
      <c r="E15" s="108"/>
      <c r="F15" s="98"/>
      <c r="G15" s="98"/>
      <c r="H15" s="98">
        <v>0.44142576179999998</v>
      </c>
      <c r="I15" s="100">
        <v>68.707482992999999</v>
      </c>
      <c r="J15" s="98">
        <v>56.533558096</v>
      </c>
      <c r="K15" s="98">
        <v>83.502938400000005</v>
      </c>
      <c r="L15" s="98">
        <v>1.0797958812999999</v>
      </c>
      <c r="M15" s="98">
        <v>0.88807600799999997</v>
      </c>
      <c r="N15" s="98">
        <v>1.312904678</v>
      </c>
      <c r="O15" s="107">
        <v>121</v>
      </c>
      <c r="P15" s="107">
        <v>186</v>
      </c>
      <c r="Q15" s="108"/>
      <c r="R15" s="98"/>
      <c r="S15" s="98"/>
      <c r="T15" s="98">
        <v>0.7656891321</v>
      </c>
      <c r="U15" s="100">
        <v>65.053763441000001</v>
      </c>
      <c r="V15" s="98">
        <v>54.436534244000001</v>
      </c>
      <c r="W15" s="98">
        <v>77.741762890999993</v>
      </c>
      <c r="X15" s="98">
        <v>1.0275307952999999</v>
      </c>
      <c r="Y15" s="98">
        <v>0.85945712070000002</v>
      </c>
      <c r="Z15" s="98">
        <v>1.2284726133999999</v>
      </c>
      <c r="AA15" s="107">
        <v>230</v>
      </c>
      <c r="AB15" s="107">
        <v>320</v>
      </c>
      <c r="AC15" s="108"/>
      <c r="AD15" s="98"/>
      <c r="AE15" s="98"/>
      <c r="AF15" s="98">
        <v>2.83673347E-2</v>
      </c>
      <c r="AG15" s="100">
        <v>71.875</v>
      </c>
      <c r="AH15" s="98">
        <v>63.161333431000003</v>
      </c>
      <c r="AI15" s="98">
        <v>81.790794215000005</v>
      </c>
      <c r="AJ15" s="98">
        <v>1.1562147163000001</v>
      </c>
      <c r="AK15" s="98">
        <v>1.0154939215000001</v>
      </c>
      <c r="AL15" s="98">
        <v>1.3164357185</v>
      </c>
      <c r="AM15" s="98">
        <v>0.37459779040000002</v>
      </c>
      <c r="AN15" s="98">
        <v>1.1048553719</v>
      </c>
      <c r="AO15" s="98">
        <v>0.88656730790000005</v>
      </c>
      <c r="AP15" s="98">
        <v>1.3768896979</v>
      </c>
      <c r="AQ15" s="98">
        <v>0.68515875390000003</v>
      </c>
      <c r="AR15" s="98">
        <v>0.94682210160000002</v>
      </c>
      <c r="AS15" s="98">
        <v>0.72701615330000002</v>
      </c>
      <c r="AT15" s="98">
        <v>1.2330841453000001</v>
      </c>
      <c r="AU15" s="97" t="s">
        <v>28</v>
      </c>
      <c r="AV15" s="97" t="s">
        <v>28</v>
      </c>
      <c r="AW15" s="97" t="s">
        <v>28</v>
      </c>
      <c r="AX15" s="97" t="s">
        <v>28</v>
      </c>
      <c r="AY15" s="97" t="s">
        <v>28</v>
      </c>
      <c r="AZ15" s="97" t="s">
        <v>28</v>
      </c>
      <c r="BA15" s="97" t="s">
        <v>28</v>
      </c>
      <c r="BB15" s="97" t="s">
        <v>28</v>
      </c>
      <c r="BC15" s="109" t="s">
        <v>28</v>
      </c>
      <c r="BD15" s="110">
        <v>101</v>
      </c>
      <c r="BE15" s="110">
        <v>121</v>
      </c>
      <c r="BF15" s="110">
        <v>230</v>
      </c>
    </row>
    <row r="16" spans="1:93" x14ac:dyDescent="0.3">
      <c r="A16" s="9"/>
      <c r="B16" t="s">
        <v>73</v>
      </c>
      <c r="C16" s="97">
        <v>123</v>
      </c>
      <c r="D16" s="107">
        <v>181</v>
      </c>
      <c r="E16" s="108"/>
      <c r="F16" s="98"/>
      <c r="G16" s="98"/>
      <c r="H16" s="98">
        <v>0.46697253490000001</v>
      </c>
      <c r="I16" s="100">
        <v>67.955801105000006</v>
      </c>
      <c r="J16" s="98">
        <v>56.947711750000003</v>
      </c>
      <c r="K16" s="98">
        <v>81.091772818999999</v>
      </c>
      <c r="L16" s="98">
        <v>1.0679825682999999</v>
      </c>
      <c r="M16" s="98">
        <v>0.89454064840000003</v>
      </c>
      <c r="N16" s="98">
        <v>1.2750530321</v>
      </c>
      <c r="O16" s="107">
        <v>118</v>
      </c>
      <c r="P16" s="107">
        <v>204</v>
      </c>
      <c r="Q16" s="108"/>
      <c r="R16" s="98"/>
      <c r="S16" s="98"/>
      <c r="T16" s="98">
        <v>0.32767611769999999</v>
      </c>
      <c r="U16" s="100">
        <v>57.843137255000002</v>
      </c>
      <c r="V16" s="98">
        <v>48.293911991999998</v>
      </c>
      <c r="W16" s="98">
        <v>69.280544680000006</v>
      </c>
      <c r="X16" s="98">
        <v>0.91363822289999996</v>
      </c>
      <c r="Y16" s="98">
        <v>0.76248004270000003</v>
      </c>
      <c r="Z16" s="98">
        <v>1.0947628209</v>
      </c>
      <c r="AA16" s="107">
        <v>192</v>
      </c>
      <c r="AB16" s="107">
        <v>297</v>
      </c>
      <c r="AC16" s="108"/>
      <c r="AD16" s="98"/>
      <c r="AE16" s="98"/>
      <c r="AF16" s="98">
        <v>0.58872817330000005</v>
      </c>
      <c r="AG16" s="100">
        <v>64.646464645999998</v>
      </c>
      <c r="AH16" s="98">
        <v>56.119604199000001</v>
      </c>
      <c r="AI16" s="98">
        <v>74.468903530000006</v>
      </c>
      <c r="AJ16" s="98">
        <v>1.0399331307999999</v>
      </c>
      <c r="AK16" s="98">
        <v>0.90232048649999996</v>
      </c>
      <c r="AL16" s="98">
        <v>1.1985330409999999</v>
      </c>
      <c r="AM16" s="98">
        <v>0.34179380679999999</v>
      </c>
      <c r="AN16" s="98">
        <v>1.1176168464</v>
      </c>
      <c r="AO16" s="98">
        <v>0.88863725370000002</v>
      </c>
      <c r="AP16" s="98">
        <v>1.4055987527</v>
      </c>
      <c r="AQ16" s="98">
        <v>0.21116104769999999</v>
      </c>
      <c r="AR16" s="98">
        <v>0.85118762950000004</v>
      </c>
      <c r="AS16" s="98">
        <v>0.6612113074</v>
      </c>
      <c r="AT16" s="98">
        <v>1.0957471123</v>
      </c>
      <c r="AU16" s="97" t="s">
        <v>28</v>
      </c>
      <c r="AV16" s="97" t="s">
        <v>28</v>
      </c>
      <c r="AW16" s="97" t="s">
        <v>28</v>
      </c>
      <c r="AX16" s="97" t="s">
        <v>28</v>
      </c>
      <c r="AY16" s="97" t="s">
        <v>28</v>
      </c>
      <c r="AZ16" s="97" t="s">
        <v>28</v>
      </c>
      <c r="BA16" s="97" t="s">
        <v>28</v>
      </c>
      <c r="BB16" s="97" t="s">
        <v>28</v>
      </c>
      <c r="BC16" s="109" t="s">
        <v>28</v>
      </c>
      <c r="BD16" s="110">
        <v>123</v>
      </c>
      <c r="BE16" s="110">
        <v>118</v>
      </c>
      <c r="BF16" s="110">
        <v>192</v>
      </c>
    </row>
    <row r="17" spans="1:58" x14ac:dyDescent="0.3">
      <c r="A17" s="9"/>
      <c r="B17" t="s">
        <v>65</v>
      </c>
      <c r="C17" s="97">
        <v>22</v>
      </c>
      <c r="D17" s="107">
        <v>37</v>
      </c>
      <c r="E17" s="108"/>
      <c r="F17" s="98"/>
      <c r="G17" s="98"/>
      <c r="H17" s="98">
        <v>0.75062820210000003</v>
      </c>
      <c r="I17" s="100">
        <v>59.459459459000001</v>
      </c>
      <c r="J17" s="98">
        <v>39.151118873000001</v>
      </c>
      <c r="K17" s="98">
        <v>90.302076185000004</v>
      </c>
      <c r="L17" s="98">
        <v>0.93445541350000005</v>
      </c>
      <c r="M17" s="98">
        <v>0.615164508</v>
      </c>
      <c r="N17" s="98">
        <v>1.4194689524999999</v>
      </c>
      <c r="O17" s="107">
        <v>22</v>
      </c>
      <c r="P17" s="107">
        <v>41</v>
      </c>
      <c r="Q17" s="108"/>
      <c r="R17" s="98"/>
      <c r="S17" s="98"/>
      <c r="T17" s="98">
        <v>0.43803229500000002</v>
      </c>
      <c r="U17" s="100">
        <v>53.658536585</v>
      </c>
      <c r="V17" s="98">
        <v>35.331497519999999</v>
      </c>
      <c r="W17" s="98">
        <v>81.492117532999998</v>
      </c>
      <c r="X17" s="98">
        <v>0.8475420307</v>
      </c>
      <c r="Y17" s="98">
        <v>0.55796111670000004</v>
      </c>
      <c r="Z17" s="98">
        <v>1.2874149691000001</v>
      </c>
      <c r="AA17" s="107">
        <v>21</v>
      </c>
      <c r="AB17" s="107">
        <v>37</v>
      </c>
      <c r="AC17" s="108"/>
      <c r="AD17" s="98"/>
      <c r="AE17" s="98"/>
      <c r="AF17" s="98">
        <v>0.6767767817</v>
      </c>
      <c r="AG17" s="100">
        <v>56.756756756999998</v>
      </c>
      <c r="AH17" s="98">
        <v>37.005831391999997</v>
      </c>
      <c r="AI17" s="98">
        <v>87.049238359</v>
      </c>
      <c r="AJ17" s="98">
        <v>0.91301561610000004</v>
      </c>
      <c r="AK17" s="98">
        <v>0.59519569179999998</v>
      </c>
      <c r="AL17" s="98">
        <v>1.4005435974</v>
      </c>
      <c r="AM17" s="98">
        <v>0.85401478500000005</v>
      </c>
      <c r="AN17" s="98">
        <v>1.0577395576999999</v>
      </c>
      <c r="AO17" s="98">
        <v>0.58169385689999997</v>
      </c>
      <c r="AP17" s="98">
        <v>1.9233707882</v>
      </c>
      <c r="AQ17" s="98">
        <v>0.733506141</v>
      </c>
      <c r="AR17" s="98">
        <v>0.90243902440000001</v>
      </c>
      <c r="AS17" s="98">
        <v>0.4997708776</v>
      </c>
      <c r="AT17" s="98">
        <v>1.6295391132999999</v>
      </c>
      <c r="AU17" s="97" t="s">
        <v>28</v>
      </c>
      <c r="AV17" s="97" t="s">
        <v>28</v>
      </c>
      <c r="AW17" s="97" t="s">
        <v>28</v>
      </c>
      <c r="AX17" s="97" t="s">
        <v>28</v>
      </c>
      <c r="AY17" s="97" t="s">
        <v>28</v>
      </c>
      <c r="AZ17" s="97" t="s">
        <v>28</v>
      </c>
      <c r="BA17" s="97" t="s">
        <v>28</v>
      </c>
      <c r="BB17" s="97" t="s">
        <v>28</v>
      </c>
      <c r="BC17" s="109" t="s">
        <v>28</v>
      </c>
      <c r="BD17" s="110">
        <v>22</v>
      </c>
      <c r="BE17" s="110">
        <v>22</v>
      </c>
      <c r="BF17" s="110">
        <v>21</v>
      </c>
    </row>
    <row r="18" spans="1:58" x14ac:dyDescent="0.3">
      <c r="A18" s="9"/>
      <c r="B18" t="s">
        <v>64</v>
      </c>
      <c r="C18" s="97">
        <v>99</v>
      </c>
      <c r="D18" s="107">
        <v>152</v>
      </c>
      <c r="E18" s="108"/>
      <c r="F18" s="98"/>
      <c r="G18" s="98"/>
      <c r="H18" s="98">
        <v>0.81689082390000001</v>
      </c>
      <c r="I18" s="100">
        <v>65.131578946999994</v>
      </c>
      <c r="J18" s="98">
        <v>53.486309458000001</v>
      </c>
      <c r="K18" s="98">
        <v>79.312306629000005</v>
      </c>
      <c r="L18" s="98">
        <v>1.0235975418000001</v>
      </c>
      <c r="M18" s="98">
        <v>0.8402110223</v>
      </c>
      <c r="N18" s="98">
        <v>1.2470104529999999</v>
      </c>
      <c r="O18" s="107">
        <v>133</v>
      </c>
      <c r="P18" s="107">
        <v>201</v>
      </c>
      <c r="Q18" s="108"/>
      <c r="R18" s="98"/>
      <c r="S18" s="98"/>
      <c r="T18" s="98">
        <v>0.61151980019999996</v>
      </c>
      <c r="U18" s="100">
        <v>66.169154229</v>
      </c>
      <c r="V18" s="98">
        <v>55.827354599000003</v>
      </c>
      <c r="W18" s="98">
        <v>78.426731891000003</v>
      </c>
      <c r="X18" s="98">
        <v>1.0451485059000001</v>
      </c>
      <c r="Y18" s="98">
        <v>0.88139723719999996</v>
      </c>
      <c r="Z18" s="98">
        <v>1.2393224680999999</v>
      </c>
      <c r="AA18" s="107">
        <v>178</v>
      </c>
      <c r="AB18" s="107">
        <v>292</v>
      </c>
      <c r="AC18" s="108"/>
      <c r="AD18" s="98"/>
      <c r="AE18" s="98"/>
      <c r="AF18" s="98">
        <v>0.7945952409</v>
      </c>
      <c r="AG18" s="100">
        <v>60.958904109999999</v>
      </c>
      <c r="AH18" s="98">
        <v>52.630427519000001</v>
      </c>
      <c r="AI18" s="98">
        <v>70.605316457000001</v>
      </c>
      <c r="AJ18" s="98">
        <v>0.98061331510000005</v>
      </c>
      <c r="AK18" s="98">
        <v>0.84623513959999996</v>
      </c>
      <c r="AL18" s="98">
        <v>1.1363301152</v>
      </c>
      <c r="AM18" s="98">
        <v>0.47426301310000002</v>
      </c>
      <c r="AN18" s="98">
        <v>0.92125862599999997</v>
      </c>
      <c r="AO18" s="98">
        <v>0.73590278720000002</v>
      </c>
      <c r="AP18" s="98">
        <v>1.1533010483999999</v>
      </c>
      <c r="AQ18" s="98">
        <v>0.9052223801</v>
      </c>
      <c r="AR18" s="98">
        <v>1.0159304488000001</v>
      </c>
      <c r="AS18" s="98">
        <v>0.78320564010000004</v>
      </c>
      <c r="AT18" s="98">
        <v>1.3178080237000001</v>
      </c>
      <c r="AU18" s="97" t="s">
        <v>28</v>
      </c>
      <c r="AV18" s="97" t="s">
        <v>28</v>
      </c>
      <c r="AW18" s="97" t="s">
        <v>28</v>
      </c>
      <c r="AX18" s="97" t="s">
        <v>28</v>
      </c>
      <c r="AY18" s="97" t="s">
        <v>28</v>
      </c>
      <c r="AZ18" s="97" t="s">
        <v>28</v>
      </c>
      <c r="BA18" s="97" t="s">
        <v>28</v>
      </c>
      <c r="BB18" s="97" t="s">
        <v>28</v>
      </c>
      <c r="BC18" s="109" t="s">
        <v>28</v>
      </c>
      <c r="BD18" s="110">
        <v>99</v>
      </c>
      <c r="BE18" s="110">
        <v>133</v>
      </c>
      <c r="BF18" s="110">
        <v>178</v>
      </c>
    </row>
    <row r="19" spans="1:58" x14ac:dyDescent="0.3">
      <c r="A19" s="9"/>
      <c r="B19" t="s">
        <v>67</v>
      </c>
      <c r="C19" s="97">
        <v>132</v>
      </c>
      <c r="D19" s="107">
        <v>187</v>
      </c>
      <c r="E19" s="108"/>
      <c r="F19" s="98"/>
      <c r="G19" s="98"/>
      <c r="H19" s="98">
        <v>0.23453502370000001</v>
      </c>
      <c r="I19" s="100">
        <v>70.588235294</v>
      </c>
      <c r="J19" s="98">
        <v>59.517508134000003</v>
      </c>
      <c r="K19" s="98">
        <v>83.718205249999997</v>
      </c>
      <c r="L19" s="98">
        <v>1.1093534855</v>
      </c>
      <c r="M19" s="98">
        <v>0.93489078599999997</v>
      </c>
      <c r="N19" s="98">
        <v>1.3163731789999999</v>
      </c>
      <c r="O19" s="107">
        <v>179</v>
      </c>
      <c r="P19" s="107">
        <v>267</v>
      </c>
      <c r="Q19" s="108"/>
      <c r="R19" s="98"/>
      <c r="S19" s="98"/>
      <c r="T19" s="98">
        <v>0.4453279812</v>
      </c>
      <c r="U19" s="100">
        <v>67.041198502</v>
      </c>
      <c r="V19" s="98">
        <v>57.905521757000002</v>
      </c>
      <c r="W19" s="98">
        <v>77.618198750999994</v>
      </c>
      <c r="X19" s="98">
        <v>1.0589225336999999</v>
      </c>
      <c r="Y19" s="98">
        <v>0.91414071559999999</v>
      </c>
      <c r="Z19" s="98">
        <v>1.2266349297000001</v>
      </c>
      <c r="AA19" s="107">
        <v>250</v>
      </c>
      <c r="AB19" s="107">
        <v>376</v>
      </c>
      <c r="AC19" s="108"/>
      <c r="AD19" s="98"/>
      <c r="AE19" s="98"/>
      <c r="AF19" s="98">
        <v>0.28971680909999997</v>
      </c>
      <c r="AG19" s="100">
        <v>66.489361701999997</v>
      </c>
      <c r="AH19" s="98">
        <v>58.737769581000002</v>
      </c>
      <c r="AI19" s="98">
        <v>75.263927300999995</v>
      </c>
      <c r="AJ19" s="98">
        <v>1.0695788310000001</v>
      </c>
      <c r="AK19" s="98">
        <v>0.94435122130000004</v>
      </c>
      <c r="AL19" s="98">
        <v>1.2114125017999999</v>
      </c>
      <c r="AM19" s="98">
        <v>0.93272482729999995</v>
      </c>
      <c r="AN19" s="98">
        <v>0.9917686913</v>
      </c>
      <c r="AO19" s="98">
        <v>0.81859347199999999</v>
      </c>
      <c r="AP19" s="98">
        <v>1.2015795027</v>
      </c>
      <c r="AQ19" s="98">
        <v>0.65315748539999996</v>
      </c>
      <c r="AR19" s="98">
        <v>0.94975031210000005</v>
      </c>
      <c r="AS19" s="98">
        <v>0.7584961898</v>
      </c>
      <c r="AT19" s="98">
        <v>1.1892289868000001</v>
      </c>
      <c r="AU19" s="97" t="s">
        <v>28</v>
      </c>
      <c r="AV19" s="97" t="s">
        <v>28</v>
      </c>
      <c r="AW19" s="97" t="s">
        <v>28</v>
      </c>
      <c r="AX19" s="97" t="s">
        <v>28</v>
      </c>
      <c r="AY19" s="97" t="s">
        <v>28</v>
      </c>
      <c r="AZ19" s="97" t="s">
        <v>28</v>
      </c>
      <c r="BA19" s="97" t="s">
        <v>28</v>
      </c>
      <c r="BB19" s="97" t="s">
        <v>28</v>
      </c>
      <c r="BC19" s="109" t="s">
        <v>28</v>
      </c>
      <c r="BD19" s="110">
        <v>132</v>
      </c>
      <c r="BE19" s="110">
        <v>179</v>
      </c>
      <c r="BF19" s="110">
        <v>250</v>
      </c>
    </row>
    <row r="20" spans="1:58" x14ac:dyDescent="0.3">
      <c r="A20" s="9"/>
      <c r="B20" t="s">
        <v>63</v>
      </c>
      <c r="C20" s="97">
        <v>93</v>
      </c>
      <c r="D20" s="107">
        <v>120</v>
      </c>
      <c r="E20" s="108"/>
      <c r="F20" s="98"/>
      <c r="G20" s="98"/>
      <c r="H20" s="98">
        <v>5.7742129400000002E-2</v>
      </c>
      <c r="I20" s="100">
        <v>77.5</v>
      </c>
      <c r="J20" s="98">
        <v>63.246458808</v>
      </c>
      <c r="K20" s="98">
        <v>94.965791179000007</v>
      </c>
      <c r="L20" s="98">
        <v>1.217977681</v>
      </c>
      <c r="M20" s="98">
        <v>0.99354570210000004</v>
      </c>
      <c r="N20" s="98">
        <v>1.4931065861999999</v>
      </c>
      <c r="O20" s="107">
        <v>68</v>
      </c>
      <c r="P20" s="107">
        <v>128</v>
      </c>
      <c r="Q20" s="108"/>
      <c r="R20" s="98"/>
      <c r="S20" s="98"/>
      <c r="T20" s="98">
        <v>0.1486069837</v>
      </c>
      <c r="U20" s="100">
        <v>53.125</v>
      </c>
      <c r="V20" s="98">
        <v>41.886646724999999</v>
      </c>
      <c r="W20" s="98">
        <v>67.378647986000004</v>
      </c>
      <c r="X20" s="98">
        <v>0.83911476620000003</v>
      </c>
      <c r="Y20" s="98">
        <v>0.66138828559999996</v>
      </c>
      <c r="Z20" s="98">
        <v>1.0645994285</v>
      </c>
      <c r="AA20" s="107">
        <v>75</v>
      </c>
      <c r="AB20" s="107">
        <v>140</v>
      </c>
      <c r="AC20" s="108"/>
      <c r="AD20" s="98"/>
      <c r="AE20" s="98"/>
      <c r="AF20" s="98">
        <v>0.1982500787</v>
      </c>
      <c r="AG20" s="100">
        <v>53.571428570999998</v>
      </c>
      <c r="AH20" s="98">
        <v>42.721347215999998</v>
      </c>
      <c r="AI20" s="98">
        <v>67.177140850000001</v>
      </c>
      <c r="AJ20" s="98">
        <v>0.86177494379999997</v>
      </c>
      <c r="AK20" s="98">
        <v>0.6870232302</v>
      </c>
      <c r="AL20" s="98">
        <v>1.0809766266</v>
      </c>
      <c r="AM20" s="98">
        <v>0.96014241180000004</v>
      </c>
      <c r="AN20" s="98">
        <v>1.0084033613000001</v>
      </c>
      <c r="AO20" s="98">
        <v>0.72627536820000005</v>
      </c>
      <c r="AP20" s="98">
        <v>1.4001264309000001</v>
      </c>
      <c r="AQ20" s="98">
        <v>1.79457235E-2</v>
      </c>
      <c r="AR20" s="98">
        <v>0.68548387099999997</v>
      </c>
      <c r="AS20" s="98">
        <v>0.50139698460000004</v>
      </c>
      <c r="AT20" s="98">
        <v>0.93715788450000004</v>
      </c>
      <c r="AU20" s="97" t="s">
        <v>28</v>
      </c>
      <c r="AV20" s="97" t="s">
        <v>28</v>
      </c>
      <c r="AW20" s="97" t="s">
        <v>28</v>
      </c>
      <c r="AX20" s="97" t="s">
        <v>28</v>
      </c>
      <c r="AY20" s="97" t="s">
        <v>28</v>
      </c>
      <c r="AZ20" s="97" t="s">
        <v>28</v>
      </c>
      <c r="BA20" s="97" t="s">
        <v>28</v>
      </c>
      <c r="BB20" s="97" t="s">
        <v>28</v>
      </c>
      <c r="BC20" s="109" t="s">
        <v>28</v>
      </c>
      <c r="BD20" s="110">
        <v>93</v>
      </c>
      <c r="BE20" s="110">
        <v>68</v>
      </c>
      <c r="BF20" s="110">
        <v>75</v>
      </c>
    </row>
    <row r="21" spans="1:58" x14ac:dyDescent="0.3">
      <c r="A21" s="9"/>
      <c r="B21" t="s">
        <v>62</v>
      </c>
      <c r="C21" s="97">
        <v>36</v>
      </c>
      <c r="D21" s="107">
        <v>52</v>
      </c>
      <c r="E21" s="108"/>
      <c r="F21" s="98"/>
      <c r="G21" s="98"/>
      <c r="H21" s="98">
        <v>0.6130370141</v>
      </c>
      <c r="I21" s="100">
        <v>69.230769230999996</v>
      </c>
      <c r="J21" s="98">
        <v>49.938125134000003</v>
      </c>
      <c r="K21" s="98">
        <v>95.976759147999999</v>
      </c>
      <c r="L21" s="98">
        <v>1.0880197647000001</v>
      </c>
      <c r="M21" s="98">
        <v>0.7846104116</v>
      </c>
      <c r="N21" s="98">
        <v>1.5087577105000001</v>
      </c>
      <c r="O21" s="107">
        <v>26</v>
      </c>
      <c r="P21" s="107">
        <v>54</v>
      </c>
      <c r="Q21" s="108"/>
      <c r="R21" s="98"/>
      <c r="S21" s="98"/>
      <c r="T21" s="98">
        <v>0.1629432163</v>
      </c>
      <c r="U21" s="100">
        <v>48.148148147999997</v>
      </c>
      <c r="V21" s="98">
        <v>32.782738637000001</v>
      </c>
      <c r="W21" s="98">
        <v>70.715390674999995</v>
      </c>
      <c r="X21" s="98">
        <v>0.7605048861</v>
      </c>
      <c r="Y21" s="98">
        <v>0.51770231710000003</v>
      </c>
      <c r="Z21" s="98">
        <v>1.1171819454</v>
      </c>
      <c r="AA21" s="107">
        <v>52</v>
      </c>
      <c r="AB21" s="107">
        <v>72</v>
      </c>
      <c r="AC21" s="108"/>
      <c r="AD21" s="98"/>
      <c r="AE21" s="98"/>
      <c r="AF21" s="98">
        <v>0.27994984220000002</v>
      </c>
      <c r="AG21" s="100">
        <v>72.222222221999999</v>
      </c>
      <c r="AH21" s="98">
        <v>55.033917877999997</v>
      </c>
      <c r="AI21" s="98">
        <v>94.778812482000006</v>
      </c>
      <c r="AJ21" s="98">
        <v>1.1618002945999999</v>
      </c>
      <c r="AK21" s="98">
        <v>0.88507350200000001</v>
      </c>
      <c r="AL21" s="98">
        <v>1.5250483961000001</v>
      </c>
      <c r="AM21" s="98">
        <v>9.1394748600000006E-2</v>
      </c>
      <c r="AN21" s="98">
        <v>1.5</v>
      </c>
      <c r="AO21" s="98">
        <v>0.93678356240000005</v>
      </c>
      <c r="AP21" s="98">
        <v>2.4018354831000002</v>
      </c>
      <c r="AQ21" s="98">
        <v>0.15822896450000001</v>
      </c>
      <c r="AR21" s="98">
        <v>0.69547325100000001</v>
      </c>
      <c r="AS21" s="98">
        <v>0.41995880470000002</v>
      </c>
      <c r="AT21" s="98">
        <v>1.1517392599</v>
      </c>
      <c r="AU21" s="97" t="s">
        <v>28</v>
      </c>
      <c r="AV21" s="97" t="s">
        <v>28</v>
      </c>
      <c r="AW21" s="97" t="s">
        <v>28</v>
      </c>
      <c r="AX21" s="97" t="s">
        <v>28</v>
      </c>
      <c r="AY21" s="97" t="s">
        <v>28</v>
      </c>
      <c r="AZ21" s="97" t="s">
        <v>28</v>
      </c>
      <c r="BA21" s="97" t="s">
        <v>28</v>
      </c>
      <c r="BB21" s="97" t="s">
        <v>28</v>
      </c>
      <c r="BC21" s="109" t="s">
        <v>28</v>
      </c>
      <c r="BD21" s="110">
        <v>36</v>
      </c>
      <c r="BE21" s="110">
        <v>26</v>
      </c>
      <c r="BF21" s="110">
        <v>52</v>
      </c>
    </row>
    <row r="22" spans="1:58" x14ac:dyDescent="0.3">
      <c r="A22" s="9"/>
      <c r="B22" t="s">
        <v>203</v>
      </c>
      <c r="C22" s="97">
        <v>45</v>
      </c>
      <c r="D22" s="107">
        <v>74</v>
      </c>
      <c r="E22" s="108"/>
      <c r="F22" s="98"/>
      <c r="G22" s="98"/>
      <c r="H22" s="98">
        <v>0.76135952090000003</v>
      </c>
      <c r="I22" s="100">
        <v>60.810810811000003</v>
      </c>
      <c r="J22" s="98">
        <v>45.403691047999999</v>
      </c>
      <c r="K22" s="98">
        <v>81.446125327999994</v>
      </c>
      <c r="L22" s="98">
        <v>0.95569303650000004</v>
      </c>
      <c r="M22" s="98">
        <v>0.71334453590000002</v>
      </c>
      <c r="N22" s="98">
        <v>1.2803759391</v>
      </c>
      <c r="O22" s="107">
        <v>50</v>
      </c>
      <c r="P22" s="107">
        <v>72</v>
      </c>
      <c r="Q22" s="108"/>
      <c r="R22" s="98"/>
      <c r="S22" s="98"/>
      <c r="T22" s="98">
        <v>0.51361785959999995</v>
      </c>
      <c r="U22" s="100">
        <v>69.444444443999998</v>
      </c>
      <c r="V22" s="98">
        <v>52.633158324</v>
      </c>
      <c r="W22" s="98">
        <v>91.625336911999995</v>
      </c>
      <c r="X22" s="98">
        <v>1.0968820473000001</v>
      </c>
      <c r="Y22" s="98">
        <v>0.83111377580000001</v>
      </c>
      <c r="Z22" s="98">
        <v>1.4476360045000001</v>
      </c>
      <c r="AA22" s="107">
        <v>46</v>
      </c>
      <c r="AB22" s="107">
        <v>89</v>
      </c>
      <c r="AC22" s="108"/>
      <c r="AD22" s="98"/>
      <c r="AE22" s="98"/>
      <c r="AF22" s="98">
        <v>0.21094076789999999</v>
      </c>
      <c r="AG22" s="100">
        <v>51.685393257999998</v>
      </c>
      <c r="AH22" s="98">
        <v>38.713728893000003</v>
      </c>
      <c r="AI22" s="98">
        <v>69.003424694000003</v>
      </c>
      <c r="AJ22" s="98">
        <v>0.83143530160000001</v>
      </c>
      <c r="AK22" s="98">
        <v>0.62261639030000004</v>
      </c>
      <c r="AL22" s="98">
        <v>1.1102898533000001</v>
      </c>
      <c r="AM22" s="98">
        <v>0.148270864</v>
      </c>
      <c r="AN22" s="98">
        <v>0.74426966289999996</v>
      </c>
      <c r="AO22" s="98">
        <v>0.49868752900000002</v>
      </c>
      <c r="AP22" s="98">
        <v>1.1107904227000001</v>
      </c>
      <c r="AQ22" s="98">
        <v>0.51821913279999998</v>
      </c>
      <c r="AR22" s="98">
        <v>1.1419753086</v>
      </c>
      <c r="AS22" s="98">
        <v>0.76339871299999995</v>
      </c>
      <c r="AT22" s="98">
        <v>1.7082915956</v>
      </c>
      <c r="AU22" s="97" t="s">
        <v>28</v>
      </c>
      <c r="AV22" s="97" t="s">
        <v>28</v>
      </c>
      <c r="AW22" s="97" t="s">
        <v>28</v>
      </c>
      <c r="AX22" s="97" t="s">
        <v>28</v>
      </c>
      <c r="AY22" s="97" t="s">
        <v>28</v>
      </c>
      <c r="AZ22" s="97" t="s">
        <v>28</v>
      </c>
      <c r="BA22" s="97" t="s">
        <v>28</v>
      </c>
      <c r="BB22" s="97" t="s">
        <v>28</v>
      </c>
      <c r="BC22" s="109" t="s">
        <v>28</v>
      </c>
      <c r="BD22" s="110">
        <v>45</v>
      </c>
      <c r="BE22" s="110">
        <v>50</v>
      </c>
      <c r="BF22" s="110">
        <v>46</v>
      </c>
    </row>
    <row r="23" spans="1:58" x14ac:dyDescent="0.3">
      <c r="A23" s="9"/>
      <c r="B23" t="s">
        <v>72</v>
      </c>
      <c r="C23" s="97">
        <v>101</v>
      </c>
      <c r="D23" s="107">
        <v>150</v>
      </c>
      <c r="E23" s="108"/>
      <c r="F23" s="98"/>
      <c r="G23" s="98"/>
      <c r="H23" s="98">
        <v>0.57056698669999995</v>
      </c>
      <c r="I23" s="100">
        <v>67.333333332999999</v>
      </c>
      <c r="J23" s="98">
        <v>55.402886934000001</v>
      </c>
      <c r="K23" s="98">
        <v>81.832879632000001</v>
      </c>
      <c r="L23" s="98">
        <v>1.0581999636999999</v>
      </c>
      <c r="M23" s="98">
        <v>0.87031448789999999</v>
      </c>
      <c r="N23" s="98">
        <v>1.2866465843999999</v>
      </c>
      <c r="O23" s="107">
        <v>131</v>
      </c>
      <c r="P23" s="107">
        <v>199</v>
      </c>
      <c r="Q23" s="108"/>
      <c r="R23" s="98"/>
      <c r="S23" s="98"/>
      <c r="T23" s="98">
        <v>0.65611507579999995</v>
      </c>
      <c r="U23" s="100">
        <v>65.829145729000004</v>
      </c>
      <c r="V23" s="98">
        <v>55.468752049000003</v>
      </c>
      <c r="W23" s="98">
        <v>78.124642566000006</v>
      </c>
      <c r="X23" s="98">
        <v>1.0397780372000001</v>
      </c>
      <c r="Y23" s="98">
        <v>0.8757386546</v>
      </c>
      <c r="Z23" s="98">
        <v>1.2345445309</v>
      </c>
      <c r="AA23" s="107">
        <v>152</v>
      </c>
      <c r="AB23" s="107">
        <v>225</v>
      </c>
      <c r="AC23" s="108"/>
      <c r="AD23" s="98"/>
      <c r="AE23" s="98"/>
      <c r="AF23" s="98">
        <v>0.30649579059999998</v>
      </c>
      <c r="AG23" s="100">
        <v>67.555555556000002</v>
      </c>
      <c r="AH23" s="98">
        <v>57.626137059000001</v>
      </c>
      <c r="AI23" s="98">
        <v>79.195887827000007</v>
      </c>
      <c r="AJ23" s="98">
        <v>1.0867301217000001</v>
      </c>
      <c r="AK23" s="98">
        <v>0.92659359770000005</v>
      </c>
      <c r="AL23" s="98">
        <v>1.2745418924</v>
      </c>
      <c r="AM23" s="98">
        <v>0.8280928058</v>
      </c>
      <c r="AN23" s="98">
        <v>1.0262256149</v>
      </c>
      <c r="AO23" s="98">
        <v>0.81239215330000003</v>
      </c>
      <c r="AP23" s="98">
        <v>1.2963431619000001</v>
      </c>
      <c r="AQ23" s="98">
        <v>0.86452534910000001</v>
      </c>
      <c r="AR23" s="98">
        <v>0.97766058010000001</v>
      </c>
      <c r="AS23" s="98">
        <v>0.7541774349</v>
      </c>
      <c r="AT23" s="98">
        <v>1.2673678178000001</v>
      </c>
      <c r="AU23" s="97" t="s">
        <v>28</v>
      </c>
      <c r="AV23" s="97" t="s">
        <v>28</v>
      </c>
      <c r="AW23" s="97" t="s">
        <v>28</v>
      </c>
      <c r="AX23" s="97" t="s">
        <v>28</v>
      </c>
      <c r="AY23" s="97" t="s">
        <v>28</v>
      </c>
      <c r="AZ23" s="97" t="s">
        <v>28</v>
      </c>
      <c r="BA23" s="97" t="s">
        <v>28</v>
      </c>
      <c r="BB23" s="97" t="s">
        <v>28</v>
      </c>
      <c r="BC23" s="109" t="s">
        <v>28</v>
      </c>
      <c r="BD23" s="110">
        <v>101</v>
      </c>
      <c r="BE23" s="110">
        <v>131</v>
      </c>
      <c r="BF23" s="110">
        <v>152</v>
      </c>
    </row>
    <row r="24" spans="1:58" x14ac:dyDescent="0.3">
      <c r="A24" s="9"/>
      <c r="B24" t="s">
        <v>180</v>
      </c>
      <c r="C24" s="97">
        <v>143</v>
      </c>
      <c r="D24" s="107">
        <v>223</v>
      </c>
      <c r="E24" s="108"/>
      <c r="F24" s="98"/>
      <c r="G24" s="98"/>
      <c r="H24" s="98">
        <v>0.92633236519999995</v>
      </c>
      <c r="I24" s="100">
        <v>64.125560538000002</v>
      </c>
      <c r="J24" s="98">
        <v>54.431477802000003</v>
      </c>
      <c r="K24" s="98">
        <v>75.546130297000005</v>
      </c>
      <c r="L24" s="98">
        <v>1.0077871164000001</v>
      </c>
      <c r="M24" s="98">
        <v>0.85498254730000001</v>
      </c>
      <c r="N24" s="98">
        <v>1.1879012911</v>
      </c>
      <c r="O24" s="107">
        <v>211</v>
      </c>
      <c r="P24" s="107">
        <v>324</v>
      </c>
      <c r="Q24" s="108"/>
      <c r="R24" s="98"/>
      <c r="S24" s="98"/>
      <c r="T24" s="98">
        <v>0.68303804779999999</v>
      </c>
      <c r="U24" s="100">
        <v>65.123456790000006</v>
      </c>
      <c r="V24" s="98">
        <v>56.903412813000003</v>
      </c>
      <c r="W24" s="98">
        <v>74.530936100999995</v>
      </c>
      <c r="X24" s="98">
        <v>1.0286316088</v>
      </c>
      <c r="Y24" s="98">
        <v>0.89828016450000003</v>
      </c>
      <c r="Z24" s="98">
        <v>1.1778986427</v>
      </c>
      <c r="AA24" s="107">
        <v>212</v>
      </c>
      <c r="AB24" s="107">
        <v>346</v>
      </c>
      <c r="AC24" s="108"/>
      <c r="AD24" s="98"/>
      <c r="AE24" s="98"/>
      <c r="AF24" s="98">
        <v>0.83388406869999998</v>
      </c>
      <c r="AG24" s="100">
        <v>61.271676300999999</v>
      </c>
      <c r="AH24" s="98">
        <v>53.554873784999998</v>
      </c>
      <c r="AI24" s="98">
        <v>70.100404526000005</v>
      </c>
      <c r="AJ24" s="98">
        <v>0.98564471409999999</v>
      </c>
      <c r="AK24" s="98">
        <v>0.86106189070000005</v>
      </c>
      <c r="AL24" s="98">
        <v>1.1282528156</v>
      </c>
      <c r="AM24" s="98">
        <v>0.53069036979999995</v>
      </c>
      <c r="AN24" s="98">
        <v>0.94085417640000002</v>
      </c>
      <c r="AO24" s="98">
        <v>0.77758596849999995</v>
      </c>
      <c r="AP24" s="98">
        <v>1.1384034911000001</v>
      </c>
      <c r="AQ24" s="98">
        <v>0.88663595419999996</v>
      </c>
      <c r="AR24" s="98">
        <v>1.0155615989</v>
      </c>
      <c r="AS24" s="98">
        <v>0.82131087420000004</v>
      </c>
      <c r="AT24" s="98">
        <v>1.2557551514</v>
      </c>
      <c r="AU24" s="97" t="s">
        <v>28</v>
      </c>
      <c r="AV24" s="97" t="s">
        <v>28</v>
      </c>
      <c r="AW24" s="97" t="s">
        <v>28</v>
      </c>
      <c r="AX24" s="97" t="s">
        <v>28</v>
      </c>
      <c r="AY24" s="97" t="s">
        <v>28</v>
      </c>
      <c r="AZ24" s="97" t="s">
        <v>28</v>
      </c>
      <c r="BA24" s="97" t="s">
        <v>28</v>
      </c>
      <c r="BB24" s="97" t="s">
        <v>28</v>
      </c>
      <c r="BC24" s="109" t="s">
        <v>28</v>
      </c>
      <c r="BD24" s="110">
        <v>143</v>
      </c>
      <c r="BE24" s="110">
        <v>211</v>
      </c>
      <c r="BF24" s="110">
        <v>212</v>
      </c>
    </row>
    <row r="25" spans="1:58" x14ac:dyDescent="0.3">
      <c r="A25" s="9"/>
      <c r="B25" t="s">
        <v>68</v>
      </c>
      <c r="C25" s="97">
        <v>220</v>
      </c>
      <c r="D25" s="107">
        <v>331</v>
      </c>
      <c r="E25" s="108"/>
      <c r="F25" s="98"/>
      <c r="G25" s="98"/>
      <c r="H25" s="98">
        <v>0.51997103190000005</v>
      </c>
      <c r="I25" s="100">
        <v>66.465256797999999</v>
      </c>
      <c r="J25" s="98">
        <v>58.238031997999997</v>
      </c>
      <c r="K25" s="98">
        <v>75.854732888000001</v>
      </c>
      <c r="L25" s="98">
        <v>1.0445574109</v>
      </c>
      <c r="M25" s="98">
        <v>0.91465784149999996</v>
      </c>
      <c r="N25" s="98">
        <v>1.1929052976000001</v>
      </c>
      <c r="O25" s="107">
        <v>243</v>
      </c>
      <c r="P25" s="107">
        <v>380</v>
      </c>
      <c r="Q25" s="108"/>
      <c r="R25" s="98"/>
      <c r="S25" s="98"/>
      <c r="T25" s="98">
        <v>0.87666143590000001</v>
      </c>
      <c r="U25" s="100">
        <v>63.947368421</v>
      </c>
      <c r="V25" s="98">
        <v>56.392074657999999</v>
      </c>
      <c r="W25" s="98">
        <v>72.514904848</v>
      </c>
      <c r="X25" s="98">
        <v>1.0100551736000001</v>
      </c>
      <c r="Y25" s="98">
        <v>0.89017100469999999</v>
      </c>
      <c r="Z25" s="98">
        <v>1.1460847954</v>
      </c>
      <c r="AA25" s="107">
        <v>311</v>
      </c>
      <c r="AB25" s="107">
        <v>511</v>
      </c>
      <c r="AC25" s="108"/>
      <c r="AD25" s="98"/>
      <c r="AE25" s="98"/>
      <c r="AF25" s="98">
        <v>0.71028223130000001</v>
      </c>
      <c r="AG25" s="100">
        <v>60.861056751</v>
      </c>
      <c r="AH25" s="98">
        <v>54.459327938000001</v>
      </c>
      <c r="AI25" s="98">
        <v>68.015312879999996</v>
      </c>
      <c r="AJ25" s="98">
        <v>0.97903929690000002</v>
      </c>
      <c r="AK25" s="98">
        <v>0.87550839719999995</v>
      </c>
      <c r="AL25" s="98">
        <v>1.0948129657000001</v>
      </c>
      <c r="AM25" s="98">
        <v>0.56343029889999996</v>
      </c>
      <c r="AN25" s="98">
        <v>0.95173668990000004</v>
      </c>
      <c r="AO25" s="98">
        <v>0.80470657909999999</v>
      </c>
      <c r="AP25" s="98">
        <v>1.1256310691</v>
      </c>
      <c r="AQ25" s="98">
        <v>0.67815821009999999</v>
      </c>
      <c r="AR25" s="98">
        <v>0.96211722489999996</v>
      </c>
      <c r="AS25" s="98">
        <v>0.80170170760000004</v>
      </c>
      <c r="AT25" s="98">
        <v>1.1546308879</v>
      </c>
      <c r="AU25" s="97" t="s">
        <v>28</v>
      </c>
      <c r="AV25" s="97" t="s">
        <v>28</v>
      </c>
      <c r="AW25" s="97" t="s">
        <v>28</v>
      </c>
      <c r="AX25" s="97" t="s">
        <v>28</v>
      </c>
      <c r="AY25" s="97" t="s">
        <v>28</v>
      </c>
      <c r="AZ25" s="97" t="s">
        <v>28</v>
      </c>
      <c r="BA25" s="97" t="s">
        <v>28</v>
      </c>
      <c r="BB25" s="97" t="s">
        <v>28</v>
      </c>
      <c r="BC25" s="109" t="s">
        <v>28</v>
      </c>
      <c r="BD25" s="110">
        <v>220</v>
      </c>
      <c r="BE25" s="110">
        <v>243</v>
      </c>
      <c r="BF25" s="110">
        <v>311</v>
      </c>
    </row>
    <row r="26" spans="1:58" x14ac:dyDescent="0.3">
      <c r="A26" s="9"/>
      <c r="B26" t="s">
        <v>147</v>
      </c>
      <c r="C26" s="97">
        <v>62</v>
      </c>
      <c r="D26" s="107">
        <v>95</v>
      </c>
      <c r="E26" s="108"/>
      <c r="F26" s="98"/>
      <c r="G26" s="98"/>
      <c r="H26" s="98">
        <v>0.84205948870000003</v>
      </c>
      <c r="I26" s="100">
        <v>65.263157895000006</v>
      </c>
      <c r="J26" s="98">
        <v>50.882141353000002</v>
      </c>
      <c r="K26" s="98">
        <v>83.708736802000004</v>
      </c>
      <c r="L26" s="98">
        <v>1.0256654156</v>
      </c>
      <c r="M26" s="98">
        <v>0.79937597579999997</v>
      </c>
      <c r="N26" s="98">
        <v>1.3160134613000001</v>
      </c>
      <c r="O26" s="107">
        <v>74</v>
      </c>
      <c r="P26" s="107">
        <v>125</v>
      </c>
      <c r="Q26" s="108"/>
      <c r="R26" s="98"/>
      <c r="S26" s="98"/>
      <c r="T26" s="98">
        <v>0.56417781659999999</v>
      </c>
      <c r="U26" s="100">
        <v>59.2</v>
      </c>
      <c r="V26" s="98">
        <v>47.138041805</v>
      </c>
      <c r="W26" s="98">
        <v>74.348442696999996</v>
      </c>
      <c r="X26" s="98">
        <v>0.93507000770000004</v>
      </c>
      <c r="Y26" s="98">
        <v>0.74429712140000004</v>
      </c>
      <c r="Z26" s="98">
        <v>1.1747404284</v>
      </c>
      <c r="AA26" s="107">
        <v>80</v>
      </c>
      <c r="AB26" s="107">
        <v>123</v>
      </c>
      <c r="AC26" s="108"/>
      <c r="AD26" s="98"/>
      <c r="AE26" s="98"/>
      <c r="AF26" s="98">
        <v>0.68620530049999995</v>
      </c>
      <c r="AG26" s="100">
        <v>65.040650407000001</v>
      </c>
      <c r="AH26" s="98">
        <v>52.241741980999997</v>
      </c>
      <c r="AI26" s="98">
        <v>80.975213400000001</v>
      </c>
      <c r="AJ26" s="98">
        <v>1.0462741865</v>
      </c>
      <c r="AK26" s="98">
        <v>0.84011693430000001</v>
      </c>
      <c r="AL26" s="98">
        <v>1.3030206017999999</v>
      </c>
      <c r="AM26" s="98">
        <v>0.55964051319999997</v>
      </c>
      <c r="AN26" s="98">
        <v>1.0986596352</v>
      </c>
      <c r="AO26" s="98">
        <v>0.80089462730000005</v>
      </c>
      <c r="AP26" s="98">
        <v>1.5071308421</v>
      </c>
      <c r="AQ26" s="98">
        <v>0.57116536159999998</v>
      </c>
      <c r="AR26" s="98">
        <v>0.90709677420000001</v>
      </c>
      <c r="AS26" s="98">
        <v>0.64729486489999999</v>
      </c>
      <c r="AT26" s="98">
        <v>1.2711742398000001</v>
      </c>
      <c r="AU26" s="97" t="s">
        <v>28</v>
      </c>
      <c r="AV26" s="97" t="s">
        <v>28</v>
      </c>
      <c r="AW26" s="97" t="s">
        <v>28</v>
      </c>
      <c r="AX26" s="97" t="s">
        <v>28</v>
      </c>
      <c r="AY26" s="97" t="s">
        <v>28</v>
      </c>
      <c r="AZ26" s="97" t="s">
        <v>28</v>
      </c>
      <c r="BA26" s="97" t="s">
        <v>28</v>
      </c>
      <c r="BB26" s="97" t="s">
        <v>28</v>
      </c>
      <c r="BC26" s="109" t="s">
        <v>28</v>
      </c>
      <c r="BD26" s="110">
        <v>62</v>
      </c>
      <c r="BE26" s="110">
        <v>74</v>
      </c>
      <c r="BF26" s="110">
        <v>80</v>
      </c>
    </row>
    <row r="27" spans="1:58" x14ac:dyDescent="0.3">
      <c r="A27" s="9"/>
      <c r="B27" t="s">
        <v>204</v>
      </c>
      <c r="C27" s="97">
        <v>45</v>
      </c>
      <c r="D27" s="107">
        <v>62</v>
      </c>
      <c r="E27" s="108"/>
      <c r="F27" s="98"/>
      <c r="G27" s="98"/>
      <c r="H27" s="98">
        <v>0.377786701</v>
      </c>
      <c r="I27" s="100">
        <v>72.580645161000007</v>
      </c>
      <c r="J27" s="98">
        <v>54.191502219</v>
      </c>
      <c r="K27" s="98">
        <v>97.209891521000003</v>
      </c>
      <c r="L27" s="98">
        <v>1.1406658823</v>
      </c>
      <c r="M27" s="98">
        <v>0.85141122030000005</v>
      </c>
      <c r="N27" s="98">
        <v>1.528190637</v>
      </c>
      <c r="O27" s="107">
        <v>61</v>
      </c>
      <c r="P27" s="107">
        <v>91</v>
      </c>
      <c r="Q27" s="108"/>
      <c r="R27" s="98"/>
      <c r="S27" s="98"/>
      <c r="T27" s="98">
        <v>0.65585398090000002</v>
      </c>
      <c r="U27" s="100">
        <v>67.032967033000006</v>
      </c>
      <c r="V27" s="98">
        <v>52.155877054000001</v>
      </c>
      <c r="W27" s="98">
        <v>86.153640261999996</v>
      </c>
      <c r="X27" s="98">
        <v>1.0587925168000001</v>
      </c>
      <c r="Y27" s="98">
        <v>0.82355314440000005</v>
      </c>
      <c r="Z27" s="98">
        <v>1.3612255643</v>
      </c>
      <c r="AA27" s="107">
        <v>53</v>
      </c>
      <c r="AB27" s="107">
        <v>73</v>
      </c>
      <c r="AC27" s="108"/>
      <c r="AD27" s="98"/>
      <c r="AE27" s="98"/>
      <c r="AF27" s="98">
        <v>0.25891020409999999</v>
      </c>
      <c r="AG27" s="100">
        <v>72.602739725999996</v>
      </c>
      <c r="AH27" s="98">
        <v>55.466592366</v>
      </c>
      <c r="AI27" s="98">
        <v>95.033020614999998</v>
      </c>
      <c r="AJ27" s="98">
        <v>1.1679214764000001</v>
      </c>
      <c r="AK27" s="98">
        <v>0.89202972089999999</v>
      </c>
      <c r="AL27" s="98">
        <v>1.5291425195999999</v>
      </c>
      <c r="AM27" s="98">
        <v>0.67079175579999994</v>
      </c>
      <c r="AN27" s="98">
        <v>1.0830900516999999</v>
      </c>
      <c r="AO27" s="98">
        <v>0.74959357110000002</v>
      </c>
      <c r="AP27" s="98">
        <v>1.5649601399999999</v>
      </c>
      <c r="AQ27" s="98">
        <v>0.68574787130000003</v>
      </c>
      <c r="AR27" s="98">
        <v>0.92356532359999999</v>
      </c>
      <c r="AS27" s="98">
        <v>0.62834638249999997</v>
      </c>
      <c r="AT27" s="98">
        <v>1.3574883706</v>
      </c>
      <c r="AU27" s="97" t="s">
        <v>28</v>
      </c>
      <c r="AV27" s="97" t="s">
        <v>28</v>
      </c>
      <c r="AW27" s="97" t="s">
        <v>28</v>
      </c>
      <c r="AX27" s="97" t="s">
        <v>28</v>
      </c>
      <c r="AY27" s="97" t="s">
        <v>28</v>
      </c>
      <c r="AZ27" s="97" t="s">
        <v>28</v>
      </c>
      <c r="BA27" s="97" t="s">
        <v>28</v>
      </c>
      <c r="BB27" s="97" t="s">
        <v>28</v>
      </c>
      <c r="BC27" s="109" t="s">
        <v>28</v>
      </c>
      <c r="BD27" s="110">
        <v>45</v>
      </c>
      <c r="BE27" s="110">
        <v>61</v>
      </c>
      <c r="BF27" s="110">
        <v>53</v>
      </c>
    </row>
    <row r="28" spans="1:58" x14ac:dyDescent="0.3">
      <c r="A28" s="9"/>
      <c r="B28" t="s">
        <v>71</v>
      </c>
      <c r="C28" s="97">
        <v>79</v>
      </c>
      <c r="D28" s="107">
        <v>113</v>
      </c>
      <c r="E28" s="108"/>
      <c r="F28" s="98"/>
      <c r="G28" s="98"/>
      <c r="H28" s="98">
        <v>0.40356235709999999</v>
      </c>
      <c r="I28" s="100">
        <v>69.911504425000004</v>
      </c>
      <c r="J28" s="98">
        <v>56.076511959999998</v>
      </c>
      <c r="K28" s="98">
        <v>87.159815761000004</v>
      </c>
      <c r="L28" s="98">
        <v>1.0987180908</v>
      </c>
      <c r="M28" s="98">
        <v>0.88094170350000001</v>
      </c>
      <c r="N28" s="98">
        <v>1.3703306793000001</v>
      </c>
      <c r="O28" s="107">
        <v>89</v>
      </c>
      <c r="P28" s="107">
        <v>135</v>
      </c>
      <c r="Q28" s="108"/>
      <c r="R28" s="98"/>
      <c r="S28" s="98"/>
      <c r="T28" s="98">
        <v>0.70307756600000004</v>
      </c>
      <c r="U28" s="100">
        <v>65.925925926000005</v>
      </c>
      <c r="V28" s="98">
        <v>53.558580122000002</v>
      </c>
      <c r="W28" s="98">
        <v>81.149046506999994</v>
      </c>
      <c r="X28" s="98">
        <v>1.0413066902000001</v>
      </c>
      <c r="Y28" s="98">
        <v>0.84564796890000005</v>
      </c>
      <c r="Z28" s="98">
        <v>1.2822352362</v>
      </c>
      <c r="AA28" s="107">
        <v>89</v>
      </c>
      <c r="AB28" s="107">
        <v>145</v>
      </c>
      <c r="AC28" s="108"/>
      <c r="AD28" s="98"/>
      <c r="AE28" s="98"/>
      <c r="AF28" s="98">
        <v>0.90475460490000004</v>
      </c>
      <c r="AG28" s="100">
        <v>61.379310345</v>
      </c>
      <c r="AH28" s="98">
        <v>49.864884941</v>
      </c>
      <c r="AI28" s="98">
        <v>75.552560541000005</v>
      </c>
      <c r="AJ28" s="98">
        <v>0.98737616549999996</v>
      </c>
      <c r="AK28" s="98">
        <v>0.80187991690000004</v>
      </c>
      <c r="AL28" s="98">
        <v>1.2157826522999999</v>
      </c>
      <c r="AM28" s="98">
        <v>0.63358235350000003</v>
      </c>
      <c r="AN28" s="98">
        <v>0.93103448280000001</v>
      </c>
      <c r="AO28" s="98">
        <v>0.69400925199999997</v>
      </c>
      <c r="AP28" s="98">
        <v>1.2490110262</v>
      </c>
      <c r="AQ28" s="98">
        <v>0.70414222879999999</v>
      </c>
      <c r="AR28" s="98">
        <v>0.94299109240000001</v>
      </c>
      <c r="AS28" s="98">
        <v>0.69651590900000004</v>
      </c>
      <c r="AT28" s="98">
        <v>1.2766861299000001</v>
      </c>
      <c r="AU28" s="97" t="s">
        <v>28</v>
      </c>
      <c r="AV28" s="97" t="s">
        <v>28</v>
      </c>
      <c r="AW28" s="97" t="s">
        <v>28</v>
      </c>
      <c r="AX28" s="97" t="s">
        <v>28</v>
      </c>
      <c r="AY28" s="97" t="s">
        <v>28</v>
      </c>
      <c r="AZ28" s="97" t="s">
        <v>28</v>
      </c>
      <c r="BA28" s="97" t="s">
        <v>28</v>
      </c>
      <c r="BB28" s="97" t="s">
        <v>28</v>
      </c>
      <c r="BC28" s="109" t="s">
        <v>28</v>
      </c>
      <c r="BD28" s="110">
        <v>79</v>
      </c>
      <c r="BE28" s="110">
        <v>89</v>
      </c>
      <c r="BF28" s="110">
        <v>89</v>
      </c>
    </row>
    <row r="29" spans="1:58" x14ac:dyDescent="0.3">
      <c r="A29" s="9"/>
      <c r="B29" t="s">
        <v>74</v>
      </c>
      <c r="C29" s="97">
        <v>65</v>
      </c>
      <c r="D29" s="107">
        <v>91</v>
      </c>
      <c r="E29" s="108"/>
      <c r="F29" s="98"/>
      <c r="G29" s="98"/>
      <c r="H29" s="98">
        <v>0.35199768580000002</v>
      </c>
      <c r="I29" s="100">
        <v>71.428571429000002</v>
      </c>
      <c r="J29" s="98">
        <v>56.013589824999997</v>
      </c>
      <c r="K29" s="98">
        <v>91.085767441000002</v>
      </c>
      <c r="L29" s="98">
        <v>1.1225600747</v>
      </c>
      <c r="M29" s="98">
        <v>0.87998545110000004</v>
      </c>
      <c r="N29" s="98">
        <v>1.4320022218999999</v>
      </c>
      <c r="O29" s="107">
        <v>74</v>
      </c>
      <c r="P29" s="107">
        <v>113</v>
      </c>
      <c r="Q29" s="108"/>
      <c r="R29" s="98"/>
      <c r="S29" s="98"/>
      <c r="T29" s="98">
        <v>0.77161955149999994</v>
      </c>
      <c r="U29" s="100">
        <v>65.486725664000005</v>
      </c>
      <c r="V29" s="98">
        <v>52.143851554999998</v>
      </c>
      <c r="W29" s="98">
        <v>82.243852540999995</v>
      </c>
      <c r="X29" s="98">
        <v>1.0343694775000001</v>
      </c>
      <c r="Y29" s="98">
        <v>0.82333752360000001</v>
      </c>
      <c r="Z29" s="98">
        <v>1.2994916244000001</v>
      </c>
      <c r="AA29" s="107">
        <v>70</v>
      </c>
      <c r="AB29" s="107">
        <v>118</v>
      </c>
      <c r="AC29" s="108"/>
      <c r="AD29" s="98"/>
      <c r="AE29" s="98"/>
      <c r="AF29" s="98">
        <v>0.69577730530000004</v>
      </c>
      <c r="AG29" s="100">
        <v>59.322033898000001</v>
      </c>
      <c r="AH29" s="98">
        <v>46.932964708999997</v>
      </c>
      <c r="AI29" s="98">
        <v>74.981491743999996</v>
      </c>
      <c r="AJ29" s="98">
        <v>0.95428185870000004</v>
      </c>
      <c r="AK29" s="98">
        <v>0.75476024080000004</v>
      </c>
      <c r="AL29" s="98">
        <v>1.206547214</v>
      </c>
      <c r="AM29" s="98">
        <v>0.55320053400000002</v>
      </c>
      <c r="AN29" s="98">
        <v>0.90586349060000004</v>
      </c>
      <c r="AO29" s="98">
        <v>0.65334273809999999</v>
      </c>
      <c r="AP29" s="98">
        <v>1.2559849766</v>
      </c>
      <c r="AQ29" s="98">
        <v>0.60941984319999998</v>
      </c>
      <c r="AR29" s="98">
        <v>0.91681415929999999</v>
      </c>
      <c r="AS29" s="98">
        <v>0.65702475660000004</v>
      </c>
      <c r="AT29" s="98">
        <v>1.2793250089999999</v>
      </c>
      <c r="AU29" s="97" t="s">
        <v>28</v>
      </c>
      <c r="AV29" s="97" t="s">
        <v>28</v>
      </c>
      <c r="AW29" s="97" t="s">
        <v>28</v>
      </c>
      <c r="AX29" s="97" t="s">
        <v>28</v>
      </c>
      <c r="AY29" s="97" t="s">
        <v>28</v>
      </c>
      <c r="AZ29" s="97" t="s">
        <v>28</v>
      </c>
      <c r="BA29" s="97" t="s">
        <v>28</v>
      </c>
      <c r="BB29" s="97" t="s">
        <v>28</v>
      </c>
      <c r="BC29" s="109" t="s">
        <v>28</v>
      </c>
      <c r="BD29" s="110">
        <v>65</v>
      </c>
      <c r="BE29" s="110">
        <v>74</v>
      </c>
      <c r="BF29" s="110">
        <v>70</v>
      </c>
    </row>
    <row r="30" spans="1:58" x14ac:dyDescent="0.3">
      <c r="A30" s="9"/>
      <c r="B30" t="s">
        <v>70</v>
      </c>
      <c r="C30" s="97">
        <v>52</v>
      </c>
      <c r="D30" s="107">
        <v>90</v>
      </c>
      <c r="E30" s="108"/>
      <c r="F30" s="98"/>
      <c r="G30" s="98"/>
      <c r="H30" s="98">
        <v>0.48710454910000001</v>
      </c>
      <c r="I30" s="100">
        <v>57.777777778000001</v>
      </c>
      <c r="J30" s="98">
        <v>44.027134302</v>
      </c>
      <c r="K30" s="98">
        <v>75.823049986000001</v>
      </c>
      <c r="L30" s="98">
        <v>0.90802637149999998</v>
      </c>
      <c r="M30" s="98">
        <v>0.69170179730000003</v>
      </c>
      <c r="N30" s="98">
        <v>1.1920048416</v>
      </c>
      <c r="O30" s="107">
        <v>63</v>
      </c>
      <c r="P30" s="107">
        <v>105</v>
      </c>
      <c r="Q30" s="108"/>
      <c r="R30" s="98"/>
      <c r="S30" s="98"/>
      <c r="T30" s="98">
        <v>0.67027116070000003</v>
      </c>
      <c r="U30" s="100">
        <v>60</v>
      </c>
      <c r="V30" s="98">
        <v>46.871616985999999</v>
      </c>
      <c r="W30" s="98">
        <v>76.805543130999993</v>
      </c>
      <c r="X30" s="98">
        <v>0.94770608889999997</v>
      </c>
      <c r="Y30" s="98">
        <v>0.74010976780000004</v>
      </c>
      <c r="Z30" s="98">
        <v>1.2135319244</v>
      </c>
      <c r="AA30" s="107">
        <v>100</v>
      </c>
      <c r="AB30" s="107">
        <v>140</v>
      </c>
      <c r="AC30" s="108"/>
      <c r="AD30" s="98"/>
      <c r="AE30" s="98"/>
      <c r="AF30" s="98">
        <v>0.1655373953</v>
      </c>
      <c r="AG30" s="100">
        <v>71.428571429000002</v>
      </c>
      <c r="AH30" s="98">
        <v>58.715371085999998</v>
      </c>
      <c r="AI30" s="98">
        <v>86.894465996999998</v>
      </c>
      <c r="AJ30" s="98">
        <v>1.1490332584</v>
      </c>
      <c r="AK30" s="98">
        <v>0.9441860379</v>
      </c>
      <c r="AL30" s="98">
        <v>1.3983233981000001</v>
      </c>
      <c r="AM30" s="98">
        <v>0.2783896119</v>
      </c>
      <c r="AN30" s="98">
        <v>1.1904761905000001</v>
      </c>
      <c r="AO30" s="98">
        <v>0.86856868899999995</v>
      </c>
      <c r="AP30" s="98">
        <v>1.6316885216000001</v>
      </c>
      <c r="AQ30" s="98">
        <v>0.84036071160000003</v>
      </c>
      <c r="AR30" s="98">
        <v>1.0384615385</v>
      </c>
      <c r="AS30" s="98">
        <v>0.71929867420000004</v>
      </c>
      <c r="AT30" s="98">
        <v>1.4992414215000001</v>
      </c>
      <c r="AU30" s="97" t="s">
        <v>28</v>
      </c>
      <c r="AV30" s="97" t="s">
        <v>28</v>
      </c>
      <c r="AW30" s="97" t="s">
        <v>28</v>
      </c>
      <c r="AX30" s="97" t="s">
        <v>28</v>
      </c>
      <c r="AY30" s="97" t="s">
        <v>28</v>
      </c>
      <c r="AZ30" s="97" t="s">
        <v>28</v>
      </c>
      <c r="BA30" s="97" t="s">
        <v>28</v>
      </c>
      <c r="BB30" s="97" t="s">
        <v>28</v>
      </c>
      <c r="BC30" s="109" t="s">
        <v>28</v>
      </c>
      <c r="BD30" s="110">
        <v>52</v>
      </c>
      <c r="BE30" s="110">
        <v>63</v>
      </c>
      <c r="BF30" s="110">
        <v>100</v>
      </c>
    </row>
    <row r="31" spans="1:58" x14ac:dyDescent="0.3">
      <c r="A31" s="9"/>
      <c r="B31" t="s">
        <v>76</v>
      </c>
      <c r="C31" s="97">
        <v>83</v>
      </c>
      <c r="D31" s="107">
        <v>131</v>
      </c>
      <c r="E31" s="108"/>
      <c r="F31" s="98"/>
      <c r="G31" s="98"/>
      <c r="H31" s="98">
        <v>0.96900810319999997</v>
      </c>
      <c r="I31" s="100">
        <v>63.358778626000003</v>
      </c>
      <c r="J31" s="98">
        <v>51.094633606999999</v>
      </c>
      <c r="K31" s="98">
        <v>78.566662398999995</v>
      </c>
      <c r="L31" s="98">
        <v>0.99573649369999995</v>
      </c>
      <c r="M31" s="98">
        <v>0.80267028949999997</v>
      </c>
      <c r="N31" s="98">
        <v>1.2352408926</v>
      </c>
      <c r="O31" s="107">
        <v>131</v>
      </c>
      <c r="P31" s="107">
        <v>183</v>
      </c>
      <c r="Q31" s="108"/>
      <c r="R31" s="98"/>
      <c r="S31" s="98"/>
      <c r="T31" s="98">
        <v>0.1608835065</v>
      </c>
      <c r="U31" s="100">
        <v>71.584699454000003</v>
      </c>
      <c r="V31" s="98">
        <v>60.318479003999997</v>
      </c>
      <c r="W31" s="98">
        <v>84.955212407000005</v>
      </c>
      <c r="X31" s="98">
        <v>1.1306875922999999</v>
      </c>
      <c r="Y31" s="98">
        <v>0.95230596869999995</v>
      </c>
      <c r="Z31" s="98">
        <v>1.3424828505999999</v>
      </c>
      <c r="AA31" s="107">
        <v>114</v>
      </c>
      <c r="AB31" s="107">
        <v>176</v>
      </c>
      <c r="AC31" s="108"/>
      <c r="AD31" s="98"/>
      <c r="AE31" s="98"/>
      <c r="AF31" s="98">
        <v>0.66138551879999996</v>
      </c>
      <c r="AG31" s="100">
        <v>64.772727273000001</v>
      </c>
      <c r="AH31" s="98">
        <v>53.910064906000002</v>
      </c>
      <c r="AI31" s="98">
        <v>77.824172641000004</v>
      </c>
      <c r="AJ31" s="98">
        <v>1.0419642501999999</v>
      </c>
      <c r="AK31" s="98">
        <v>0.86689231659999999</v>
      </c>
      <c r="AL31" s="98">
        <v>1.2523925728</v>
      </c>
      <c r="AM31" s="98">
        <v>0.43497198749999999</v>
      </c>
      <c r="AN31" s="98">
        <v>0.90484038860000005</v>
      </c>
      <c r="AO31" s="98">
        <v>0.70395785180000003</v>
      </c>
      <c r="AP31" s="98">
        <v>1.1630470869</v>
      </c>
      <c r="AQ31" s="98">
        <v>0.38424569060000002</v>
      </c>
      <c r="AR31" s="98">
        <v>1.1298307986</v>
      </c>
      <c r="AS31" s="98">
        <v>0.85821645769999999</v>
      </c>
      <c r="AT31" s="98">
        <v>1.4874075438000001</v>
      </c>
      <c r="AU31" s="97" t="s">
        <v>28</v>
      </c>
      <c r="AV31" s="97" t="s">
        <v>28</v>
      </c>
      <c r="AW31" s="97" t="s">
        <v>28</v>
      </c>
      <c r="AX31" s="97" t="s">
        <v>28</v>
      </c>
      <c r="AY31" s="97" t="s">
        <v>28</v>
      </c>
      <c r="AZ31" s="97" t="s">
        <v>28</v>
      </c>
      <c r="BA31" s="97" t="s">
        <v>28</v>
      </c>
      <c r="BB31" s="97" t="s">
        <v>28</v>
      </c>
      <c r="BC31" s="109" t="s">
        <v>28</v>
      </c>
      <c r="BD31" s="110">
        <v>83</v>
      </c>
      <c r="BE31" s="110">
        <v>131</v>
      </c>
      <c r="BF31" s="110">
        <v>114</v>
      </c>
    </row>
    <row r="32" spans="1:58" x14ac:dyDescent="0.3">
      <c r="A32" s="9"/>
      <c r="B32" t="s">
        <v>181</v>
      </c>
      <c r="C32" s="97">
        <v>95</v>
      </c>
      <c r="D32" s="107">
        <v>148</v>
      </c>
      <c r="E32" s="108"/>
      <c r="F32" s="98"/>
      <c r="G32" s="98"/>
      <c r="H32" s="98">
        <v>0.932190835</v>
      </c>
      <c r="I32" s="100">
        <v>64.189189189000004</v>
      </c>
      <c r="J32" s="98">
        <v>52.496512662999997</v>
      </c>
      <c r="K32" s="98">
        <v>78.486204126000004</v>
      </c>
      <c r="L32" s="98">
        <v>1.0087870940999999</v>
      </c>
      <c r="M32" s="98">
        <v>0.82466982519999998</v>
      </c>
      <c r="N32" s="98">
        <v>1.2340107157</v>
      </c>
      <c r="O32" s="107">
        <v>107</v>
      </c>
      <c r="P32" s="107">
        <v>174</v>
      </c>
      <c r="Q32" s="108"/>
      <c r="R32" s="98"/>
      <c r="S32" s="98"/>
      <c r="T32" s="98">
        <v>0.76380664080000005</v>
      </c>
      <c r="U32" s="100">
        <v>61.494252873999997</v>
      </c>
      <c r="V32" s="98">
        <v>50.879843905000001</v>
      </c>
      <c r="W32" s="98">
        <v>74.323009786</v>
      </c>
      <c r="X32" s="98">
        <v>0.97130796460000002</v>
      </c>
      <c r="Y32" s="98">
        <v>0.80332400029999995</v>
      </c>
      <c r="Z32" s="98">
        <v>1.1744192403</v>
      </c>
      <c r="AA32" s="107">
        <v>128</v>
      </c>
      <c r="AB32" s="107">
        <v>220</v>
      </c>
      <c r="AC32" s="108"/>
      <c r="AD32" s="98"/>
      <c r="AE32" s="98"/>
      <c r="AF32" s="98">
        <v>0.45489816080000001</v>
      </c>
      <c r="AG32" s="100">
        <v>58.181818182000001</v>
      </c>
      <c r="AH32" s="98">
        <v>48.927270771000003</v>
      </c>
      <c r="AI32" s="98">
        <v>69.186854561999994</v>
      </c>
      <c r="AJ32" s="98">
        <v>0.93593981780000002</v>
      </c>
      <c r="AK32" s="98">
        <v>0.78674946069999996</v>
      </c>
      <c r="AL32" s="98">
        <v>1.1134209633000001</v>
      </c>
      <c r="AM32" s="98">
        <v>0.67250589459999999</v>
      </c>
      <c r="AN32" s="98">
        <v>0.94613423959999998</v>
      </c>
      <c r="AO32" s="98">
        <v>0.7319040456</v>
      </c>
      <c r="AP32" s="98">
        <v>1.2230701614999999</v>
      </c>
      <c r="AQ32" s="98">
        <v>0.76092973460000002</v>
      </c>
      <c r="AR32" s="98">
        <v>0.95801572899999998</v>
      </c>
      <c r="AS32" s="98">
        <v>0.72674166299999998</v>
      </c>
      <c r="AT32" s="98">
        <v>1.2628891169000001</v>
      </c>
      <c r="AU32" s="97" t="s">
        <v>28</v>
      </c>
      <c r="AV32" s="97" t="s">
        <v>28</v>
      </c>
      <c r="AW32" s="97" t="s">
        <v>28</v>
      </c>
      <c r="AX32" s="97" t="s">
        <v>28</v>
      </c>
      <c r="AY32" s="97" t="s">
        <v>28</v>
      </c>
      <c r="AZ32" s="97" t="s">
        <v>28</v>
      </c>
      <c r="BA32" s="97" t="s">
        <v>28</v>
      </c>
      <c r="BB32" s="97" t="s">
        <v>28</v>
      </c>
      <c r="BC32" s="109" t="s">
        <v>28</v>
      </c>
      <c r="BD32" s="110">
        <v>95</v>
      </c>
      <c r="BE32" s="110">
        <v>107</v>
      </c>
      <c r="BF32" s="110">
        <v>128</v>
      </c>
    </row>
    <row r="33" spans="1:93" x14ac:dyDescent="0.3">
      <c r="A33" s="9"/>
      <c r="B33" t="s">
        <v>69</v>
      </c>
      <c r="C33" s="97">
        <v>112</v>
      </c>
      <c r="D33" s="107">
        <v>158</v>
      </c>
      <c r="E33" s="108"/>
      <c r="F33" s="98"/>
      <c r="G33" s="98"/>
      <c r="H33" s="98">
        <v>0.25430936500000001</v>
      </c>
      <c r="I33" s="100">
        <v>70.886075949000002</v>
      </c>
      <c r="J33" s="98">
        <v>58.901987611999999</v>
      </c>
      <c r="K33" s="98">
        <v>85.308424506999998</v>
      </c>
      <c r="L33" s="98">
        <v>1.1140343019000001</v>
      </c>
      <c r="M33" s="98">
        <v>0.92525941229999997</v>
      </c>
      <c r="N33" s="98">
        <v>1.3413237513</v>
      </c>
      <c r="O33" s="107">
        <v>136</v>
      </c>
      <c r="P33" s="107">
        <v>223</v>
      </c>
      <c r="Q33" s="108"/>
      <c r="R33" s="98"/>
      <c r="S33" s="98"/>
      <c r="T33" s="98">
        <v>0.66357111879999997</v>
      </c>
      <c r="U33" s="100">
        <v>60.986547084999998</v>
      </c>
      <c r="V33" s="98">
        <v>51.551833391000002</v>
      </c>
      <c r="W33" s="98">
        <v>72.147946653000005</v>
      </c>
      <c r="X33" s="98">
        <v>0.96328870020000001</v>
      </c>
      <c r="Y33" s="98">
        <v>0.8138915484</v>
      </c>
      <c r="Z33" s="98">
        <v>1.1401090497999999</v>
      </c>
      <c r="AA33" s="107">
        <v>130</v>
      </c>
      <c r="AB33" s="107">
        <v>212</v>
      </c>
      <c r="AC33" s="108"/>
      <c r="AD33" s="98"/>
      <c r="AE33" s="98"/>
      <c r="AF33" s="98">
        <v>0.87653348259999997</v>
      </c>
      <c r="AG33" s="100">
        <v>61.320754717</v>
      </c>
      <c r="AH33" s="98">
        <v>51.635950692999998</v>
      </c>
      <c r="AI33" s="98">
        <v>72.822034040000005</v>
      </c>
      <c r="AJ33" s="98">
        <v>0.98643421239999995</v>
      </c>
      <c r="AK33" s="98">
        <v>0.83030237539999996</v>
      </c>
      <c r="AL33" s="98">
        <v>1.1719254144</v>
      </c>
      <c r="AM33" s="98">
        <v>0.96446210030000001</v>
      </c>
      <c r="AN33" s="98">
        <v>1.0054800222</v>
      </c>
      <c r="AO33" s="98">
        <v>0.79061645950000004</v>
      </c>
      <c r="AP33" s="98">
        <v>1.2787364377999999</v>
      </c>
      <c r="AQ33" s="98">
        <v>0.23845601650000001</v>
      </c>
      <c r="AR33" s="98">
        <v>0.86034593209999999</v>
      </c>
      <c r="AS33" s="98">
        <v>0.66997811699999998</v>
      </c>
      <c r="AT33" s="98">
        <v>1.1048049244</v>
      </c>
      <c r="AU33" s="97" t="s">
        <v>28</v>
      </c>
      <c r="AV33" s="97" t="s">
        <v>28</v>
      </c>
      <c r="AW33" s="97" t="s">
        <v>28</v>
      </c>
      <c r="AX33" s="97" t="s">
        <v>28</v>
      </c>
      <c r="AY33" s="97" t="s">
        <v>28</v>
      </c>
      <c r="AZ33" s="97" t="s">
        <v>28</v>
      </c>
      <c r="BA33" s="97" t="s">
        <v>28</v>
      </c>
      <c r="BB33" s="97" t="s">
        <v>28</v>
      </c>
      <c r="BC33" s="109" t="s">
        <v>28</v>
      </c>
      <c r="BD33" s="110">
        <v>112</v>
      </c>
      <c r="BE33" s="110">
        <v>136</v>
      </c>
      <c r="BF33" s="110">
        <v>130</v>
      </c>
    </row>
    <row r="34" spans="1:93" x14ac:dyDescent="0.3">
      <c r="A34" s="9"/>
      <c r="B34" t="s">
        <v>75</v>
      </c>
      <c r="C34" s="97">
        <v>155</v>
      </c>
      <c r="D34" s="107">
        <v>257</v>
      </c>
      <c r="E34" s="108"/>
      <c r="F34" s="98"/>
      <c r="G34" s="98"/>
      <c r="H34" s="98">
        <v>0.50632564950000003</v>
      </c>
      <c r="I34" s="100">
        <v>60.311284047000001</v>
      </c>
      <c r="J34" s="98">
        <v>51.526236388000001</v>
      </c>
      <c r="K34" s="98">
        <v>70.594152383999997</v>
      </c>
      <c r="L34" s="98">
        <v>0.9478425533</v>
      </c>
      <c r="M34" s="98">
        <v>0.80933086200000004</v>
      </c>
      <c r="N34" s="98">
        <v>1.1100596159</v>
      </c>
      <c r="O34" s="107">
        <v>182</v>
      </c>
      <c r="P34" s="107">
        <v>298</v>
      </c>
      <c r="Q34" s="108"/>
      <c r="R34" s="98"/>
      <c r="S34" s="98"/>
      <c r="T34" s="98">
        <v>0.62872862399999996</v>
      </c>
      <c r="U34" s="100">
        <v>61.073825503000002</v>
      </c>
      <c r="V34" s="98">
        <v>52.815314190000002</v>
      </c>
      <c r="W34" s="98">
        <v>70.623685929000004</v>
      </c>
      <c r="X34" s="98">
        <v>0.96466727159999999</v>
      </c>
      <c r="Y34" s="98">
        <v>0.83377915690000004</v>
      </c>
      <c r="Z34" s="98">
        <v>1.1161024321999999</v>
      </c>
      <c r="AA34" s="107">
        <v>178</v>
      </c>
      <c r="AB34" s="107">
        <v>305</v>
      </c>
      <c r="AC34" s="108"/>
      <c r="AD34" s="98"/>
      <c r="AE34" s="98"/>
      <c r="AF34" s="98">
        <v>0.40112746519999998</v>
      </c>
      <c r="AG34" s="100">
        <v>58.360655737999998</v>
      </c>
      <c r="AH34" s="98">
        <v>50.387163395000002</v>
      </c>
      <c r="AI34" s="98">
        <v>67.595909526</v>
      </c>
      <c r="AJ34" s="98">
        <v>0.93881668200000001</v>
      </c>
      <c r="AK34" s="98">
        <v>0.81016610089999996</v>
      </c>
      <c r="AL34" s="98">
        <v>1.0878963725999999</v>
      </c>
      <c r="AM34" s="98">
        <v>0.66641847980000002</v>
      </c>
      <c r="AN34" s="98">
        <v>0.95557557199999998</v>
      </c>
      <c r="AO34" s="98">
        <v>0.77720391420000001</v>
      </c>
      <c r="AP34" s="98">
        <v>1.1748842960999999</v>
      </c>
      <c r="AQ34" s="98">
        <v>0.90848236790000003</v>
      </c>
      <c r="AR34" s="98">
        <v>1.0126434293</v>
      </c>
      <c r="AS34" s="98">
        <v>0.81737559660000003</v>
      </c>
      <c r="AT34" s="98">
        <v>1.2545599834000001</v>
      </c>
      <c r="AU34" s="97" t="s">
        <v>28</v>
      </c>
      <c r="AV34" s="97" t="s">
        <v>28</v>
      </c>
      <c r="AW34" s="97" t="s">
        <v>28</v>
      </c>
      <c r="AX34" s="97" t="s">
        <v>28</v>
      </c>
      <c r="AY34" s="97" t="s">
        <v>28</v>
      </c>
      <c r="AZ34" s="97" t="s">
        <v>28</v>
      </c>
      <c r="BA34" s="97" t="s">
        <v>28</v>
      </c>
      <c r="BB34" s="97" t="s">
        <v>28</v>
      </c>
      <c r="BC34" s="109" t="s">
        <v>28</v>
      </c>
      <c r="BD34" s="110">
        <v>155</v>
      </c>
      <c r="BE34" s="110">
        <v>182</v>
      </c>
      <c r="BF34" s="110">
        <v>178</v>
      </c>
    </row>
    <row r="35" spans="1:93" x14ac:dyDescent="0.3">
      <c r="A35" s="9"/>
      <c r="B35" t="s">
        <v>77</v>
      </c>
      <c r="C35" s="97">
        <v>278</v>
      </c>
      <c r="D35" s="107">
        <v>462</v>
      </c>
      <c r="E35" s="108"/>
      <c r="F35" s="98"/>
      <c r="G35" s="98"/>
      <c r="H35" s="98">
        <v>0.35468029960000003</v>
      </c>
      <c r="I35" s="100">
        <v>60.173160172999999</v>
      </c>
      <c r="J35" s="98">
        <v>53.499675072000002</v>
      </c>
      <c r="K35" s="98">
        <v>67.679087777000007</v>
      </c>
      <c r="L35" s="98">
        <v>0.94567182049999998</v>
      </c>
      <c r="M35" s="98">
        <v>0.84017135509999996</v>
      </c>
      <c r="N35" s="98">
        <v>1.064419998</v>
      </c>
      <c r="O35" s="107">
        <v>298</v>
      </c>
      <c r="P35" s="107">
        <v>514</v>
      </c>
      <c r="Q35" s="108"/>
      <c r="R35" s="98"/>
      <c r="S35" s="98"/>
      <c r="T35" s="98">
        <v>0.13096140980000001</v>
      </c>
      <c r="U35" s="100">
        <v>57.976653696</v>
      </c>
      <c r="V35" s="98">
        <v>51.754052686999998</v>
      </c>
      <c r="W35" s="98">
        <v>64.947423424999997</v>
      </c>
      <c r="X35" s="98">
        <v>0.91574712869999997</v>
      </c>
      <c r="Y35" s="98">
        <v>0.81690436460000004</v>
      </c>
      <c r="Z35" s="98">
        <v>1.0265495448999999</v>
      </c>
      <c r="AA35" s="107">
        <v>331</v>
      </c>
      <c r="AB35" s="107">
        <v>537</v>
      </c>
      <c r="AC35" s="108"/>
      <c r="AD35" s="98"/>
      <c r="AE35" s="98"/>
      <c r="AF35" s="98">
        <v>0.8780223815</v>
      </c>
      <c r="AG35" s="100">
        <v>61.638733705999996</v>
      </c>
      <c r="AH35" s="98">
        <v>55.343604353000003</v>
      </c>
      <c r="AI35" s="98">
        <v>68.649910630999997</v>
      </c>
      <c r="AJ35" s="98">
        <v>0.99154937050000003</v>
      </c>
      <c r="AK35" s="98">
        <v>0.88970678059999997</v>
      </c>
      <c r="AL35" s="98">
        <v>1.1050496361</v>
      </c>
      <c r="AM35" s="98">
        <v>0.44307315780000001</v>
      </c>
      <c r="AN35" s="98">
        <v>1.0631647357</v>
      </c>
      <c r="AO35" s="98">
        <v>0.90913357049999999</v>
      </c>
      <c r="AP35" s="98">
        <v>1.2432928361</v>
      </c>
      <c r="AQ35" s="98">
        <v>0.65562401520000002</v>
      </c>
      <c r="AR35" s="98">
        <v>0.9634969068</v>
      </c>
      <c r="AS35" s="98">
        <v>0.81822748590000005</v>
      </c>
      <c r="AT35" s="98">
        <v>1.1345576936999999</v>
      </c>
      <c r="AU35" s="97" t="s">
        <v>28</v>
      </c>
      <c r="AV35" s="97" t="s">
        <v>28</v>
      </c>
      <c r="AW35" s="97" t="s">
        <v>28</v>
      </c>
      <c r="AX35" s="97" t="s">
        <v>28</v>
      </c>
      <c r="AY35" s="97" t="s">
        <v>28</v>
      </c>
      <c r="AZ35" s="97" t="s">
        <v>28</v>
      </c>
      <c r="BA35" s="97" t="s">
        <v>28</v>
      </c>
      <c r="BB35" s="97" t="s">
        <v>28</v>
      </c>
      <c r="BC35" s="109" t="s">
        <v>28</v>
      </c>
      <c r="BD35" s="110">
        <v>278</v>
      </c>
      <c r="BE35" s="110">
        <v>298</v>
      </c>
      <c r="BF35" s="110">
        <v>331</v>
      </c>
    </row>
    <row r="36" spans="1:93" x14ac:dyDescent="0.3">
      <c r="A36" s="9"/>
      <c r="B36" t="s">
        <v>78</v>
      </c>
      <c r="C36" s="97">
        <v>95</v>
      </c>
      <c r="D36" s="107">
        <v>172</v>
      </c>
      <c r="E36" s="108"/>
      <c r="F36" s="98"/>
      <c r="G36" s="98"/>
      <c r="H36" s="98">
        <v>0.16865609479999999</v>
      </c>
      <c r="I36" s="100">
        <v>55.232558140000002</v>
      </c>
      <c r="J36" s="98">
        <v>45.171417873000003</v>
      </c>
      <c r="K36" s="98">
        <v>67.534640760000002</v>
      </c>
      <c r="L36" s="98">
        <v>0.86802610420000004</v>
      </c>
      <c r="M36" s="98">
        <v>0.70959961709999997</v>
      </c>
      <c r="N36" s="98">
        <v>1.0618231739999999</v>
      </c>
      <c r="O36" s="107">
        <v>103</v>
      </c>
      <c r="P36" s="107">
        <v>204</v>
      </c>
      <c r="Q36" s="108"/>
      <c r="R36" s="98"/>
      <c r="S36" s="98"/>
      <c r="T36" s="98">
        <v>2.1923207199999999E-2</v>
      </c>
      <c r="U36" s="100">
        <v>50.490196077999997</v>
      </c>
      <c r="V36" s="98">
        <v>41.623220246999999</v>
      </c>
      <c r="W36" s="98">
        <v>61.246099770999997</v>
      </c>
      <c r="X36" s="98">
        <v>0.79749777079999995</v>
      </c>
      <c r="Y36" s="98">
        <v>0.65717947399999999</v>
      </c>
      <c r="Z36" s="98">
        <v>0.96777626159999997</v>
      </c>
      <c r="AA36" s="107">
        <v>105</v>
      </c>
      <c r="AB36" s="107">
        <v>193</v>
      </c>
      <c r="AC36" s="108"/>
      <c r="AD36" s="98"/>
      <c r="AE36" s="98"/>
      <c r="AF36" s="98">
        <v>0.172665442</v>
      </c>
      <c r="AG36" s="100">
        <v>54.404145077999999</v>
      </c>
      <c r="AH36" s="98">
        <v>44.932773372</v>
      </c>
      <c r="AI36" s="98">
        <v>65.871985624000004</v>
      </c>
      <c r="AJ36" s="98">
        <v>0.87517040930000001</v>
      </c>
      <c r="AK36" s="98">
        <v>0.7225454523</v>
      </c>
      <c r="AL36" s="98">
        <v>1.060034691</v>
      </c>
      <c r="AM36" s="98">
        <v>0.59032547010000003</v>
      </c>
      <c r="AN36" s="98">
        <v>1.0775189898999999</v>
      </c>
      <c r="AO36" s="98">
        <v>0.82106787420000005</v>
      </c>
      <c r="AP36" s="98">
        <v>1.4140696647</v>
      </c>
      <c r="AQ36" s="98">
        <v>0.52797760000000005</v>
      </c>
      <c r="AR36" s="98">
        <v>0.91413828689999999</v>
      </c>
      <c r="AS36" s="98">
        <v>0.69171709010000004</v>
      </c>
      <c r="AT36" s="98">
        <v>1.2080788801</v>
      </c>
      <c r="AU36" s="97" t="s">
        <v>28</v>
      </c>
      <c r="AV36" s="97" t="s">
        <v>28</v>
      </c>
      <c r="AW36" s="97" t="s">
        <v>28</v>
      </c>
      <c r="AX36" s="97" t="s">
        <v>28</v>
      </c>
      <c r="AY36" s="97" t="s">
        <v>28</v>
      </c>
      <c r="AZ36" s="97" t="s">
        <v>28</v>
      </c>
      <c r="BA36" s="97" t="s">
        <v>28</v>
      </c>
      <c r="BB36" s="97" t="s">
        <v>28</v>
      </c>
      <c r="BC36" s="109" t="s">
        <v>28</v>
      </c>
      <c r="BD36" s="110">
        <v>95</v>
      </c>
      <c r="BE36" s="110">
        <v>103</v>
      </c>
      <c r="BF36" s="110">
        <v>105</v>
      </c>
      <c r="BQ36" s="46"/>
    </row>
    <row r="37" spans="1:93" s="3" customFormat="1" x14ac:dyDescent="0.3">
      <c r="A37" s="9"/>
      <c r="B37" s="3" t="s">
        <v>132</v>
      </c>
      <c r="C37" s="103">
        <v>165</v>
      </c>
      <c r="D37" s="104">
        <v>244</v>
      </c>
      <c r="E37" s="99"/>
      <c r="F37" s="105"/>
      <c r="G37" s="105"/>
      <c r="H37" s="105">
        <v>0.43605711450000001</v>
      </c>
      <c r="I37" s="106">
        <v>67.62295082</v>
      </c>
      <c r="J37" s="105">
        <v>58.053467847999997</v>
      </c>
      <c r="K37" s="105">
        <v>78.769859013000001</v>
      </c>
      <c r="L37" s="105">
        <v>1.0627515461000001</v>
      </c>
      <c r="M37" s="105">
        <v>0.91183919499999999</v>
      </c>
      <c r="N37" s="105">
        <v>1.2386403819</v>
      </c>
      <c r="O37" s="104">
        <v>201</v>
      </c>
      <c r="P37" s="104">
        <v>331</v>
      </c>
      <c r="Q37" s="99"/>
      <c r="R37" s="105"/>
      <c r="S37" s="105"/>
      <c r="T37" s="105">
        <v>0.5559966207</v>
      </c>
      <c r="U37" s="106">
        <v>60.725075529000001</v>
      </c>
      <c r="V37" s="105">
        <v>52.884564943999997</v>
      </c>
      <c r="W37" s="105">
        <v>69.727997231000003</v>
      </c>
      <c r="X37" s="105">
        <v>0.95915873039999999</v>
      </c>
      <c r="Y37" s="105">
        <v>0.83484985779999998</v>
      </c>
      <c r="Z37" s="105">
        <v>1.1019771537</v>
      </c>
      <c r="AA37" s="104">
        <v>294</v>
      </c>
      <c r="AB37" s="104">
        <v>465</v>
      </c>
      <c r="AC37" s="99"/>
      <c r="AD37" s="105"/>
      <c r="AE37" s="105"/>
      <c r="AF37" s="105">
        <v>0.77270250870000001</v>
      </c>
      <c r="AG37" s="106">
        <v>63.225806452</v>
      </c>
      <c r="AH37" s="105">
        <v>56.396388731999998</v>
      </c>
      <c r="AI37" s="105">
        <v>70.882244259999993</v>
      </c>
      <c r="AJ37" s="105">
        <v>1.0170797616</v>
      </c>
      <c r="AK37" s="105">
        <v>0.906664994</v>
      </c>
      <c r="AL37" s="105">
        <v>1.1409409742000001</v>
      </c>
      <c r="AM37" s="105">
        <v>0.65925946989999995</v>
      </c>
      <c r="AN37" s="105">
        <v>1.0411811907999999</v>
      </c>
      <c r="AO37" s="105">
        <v>0.87020520560000003</v>
      </c>
      <c r="AP37" s="105">
        <v>1.2457501576000001</v>
      </c>
      <c r="AQ37" s="105">
        <v>0.30575253009999998</v>
      </c>
      <c r="AR37" s="105">
        <v>0.89799505629999998</v>
      </c>
      <c r="AS37" s="105">
        <v>0.73089383750000003</v>
      </c>
      <c r="AT37" s="105">
        <v>1.1032999319000001</v>
      </c>
      <c r="AU37" s="103" t="s">
        <v>28</v>
      </c>
      <c r="AV37" s="103" t="s">
        <v>28</v>
      </c>
      <c r="AW37" s="103" t="s">
        <v>28</v>
      </c>
      <c r="AX37" s="103" t="s">
        <v>28</v>
      </c>
      <c r="AY37" s="103" t="s">
        <v>28</v>
      </c>
      <c r="AZ37" s="103" t="s">
        <v>28</v>
      </c>
      <c r="BA37" s="103" t="s">
        <v>28</v>
      </c>
      <c r="BB37" s="103" t="s">
        <v>28</v>
      </c>
      <c r="BC37" s="101" t="s">
        <v>28</v>
      </c>
      <c r="BD37" s="102">
        <v>165</v>
      </c>
      <c r="BE37" s="102">
        <v>201</v>
      </c>
      <c r="BF37" s="102">
        <v>294</v>
      </c>
      <c r="BG37" s="37"/>
      <c r="BH37" s="37"/>
      <c r="BI37" s="37"/>
      <c r="BJ37" s="37"/>
      <c r="BK37" s="37"/>
      <c r="BL37" s="37"/>
      <c r="BM37" s="37"/>
      <c r="BN37" s="37"/>
      <c r="BO37" s="37"/>
      <c r="BP37" s="37"/>
      <c r="BQ37" s="37"/>
      <c r="BR37" s="37"/>
      <c r="BS37" s="37"/>
      <c r="BT37" s="37"/>
      <c r="BU37" s="37"/>
      <c r="BV37" s="37"/>
      <c r="BW37" s="37"/>
    </row>
    <row r="38" spans="1:93" x14ac:dyDescent="0.3">
      <c r="A38" s="9"/>
      <c r="B38" t="s">
        <v>134</v>
      </c>
      <c r="C38" s="97">
        <v>102</v>
      </c>
      <c r="D38" s="107">
        <v>184</v>
      </c>
      <c r="E38" s="108"/>
      <c r="F38" s="98"/>
      <c r="G38" s="98"/>
      <c r="H38" s="98">
        <v>0.1647422677</v>
      </c>
      <c r="I38" s="100">
        <v>55.434782609000003</v>
      </c>
      <c r="J38" s="98">
        <v>45.656313021999999</v>
      </c>
      <c r="K38" s="98">
        <v>67.307562075999996</v>
      </c>
      <c r="L38" s="98">
        <v>0.87120423189999996</v>
      </c>
      <c r="M38" s="98">
        <v>0.71720564610000004</v>
      </c>
      <c r="N38" s="98">
        <v>1.0582694345999999</v>
      </c>
      <c r="O38" s="107">
        <v>147</v>
      </c>
      <c r="P38" s="107">
        <v>230</v>
      </c>
      <c r="Q38" s="108"/>
      <c r="R38" s="98"/>
      <c r="S38" s="98"/>
      <c r="T38" s="98">
        <v>0.90887712450000002</v>
      </c>
      <c r="U38" s="100">
        <v>63.913043477999999</v>
      </c>
      <c r="V38" s="98">
        <v>54.373035442999999</v>
      </c>
      <c r="W38" s="98">
        <v>75.126891360000002</v>
      </c>
      <c r="X38" s="98">
        <v>1.0095130077000001</v>
      </c>
      <c r="Y38" s="98">
        <v>0.85841657429999996</v>
      </c>
      <c r="Z38" s="98">
        <v>1.1872050741</v>
      </c>
      <c r="AA38" s="107">
        <v>165</v>
      </c>
      <c r="AB38" s="107">
        <v>323</v>
      </c>
      <c r="AC38" s="108"/>
      <c r="AD38" s="98"/>
      <c r="AE38" s="98"/>
      <c r="AF38" s="98">
        <v>1.19319162E-2</v>
      </c>
      <c r="AG38" s="100">
        <v>51.083591331000001</v>
      </c>
      <c r="AH38" s="98">
        <v>43.854632058</v>
      </c>
      <c r="AI38" s="98">
        <v>59.504165940999997</v>
      </c>
      <c r="AJ38" s="98">
        <v>0.82175443560000005</v>
      </c>
      <c r="AK38" s="98">
        <v>0.7051431453</v>
      </c>
      <c r="AL38" s="98">
        <v>0.95765002730000004</v>
      </c>
      <c r="AM38" s="98">
        <v>4.8205820599999998E-2</v>
      </c>
      <c r="AN38" s="98">
        <v>0.79926707529999996</v>
      </c>
      <c r="AO38" s="98">
        <v>0.63995808580000002</v>
      </c>
      <c r="AP38" s="98">
        <v>0.99823390270000001</v>
      </c>
      <c r="AQ38" s="98">
        <v>0.26943389740000001</v>
      </c>
      <c r="AR38" s="98">
        <v>1.1529411764999999</v>
      </c>
      <c r="AS38" s="98">
        <v>0.89560304660000001</v>
      </c>
      <c r="AT38" s="98">
        <v>1.484221566</v>
      </c>
      <c r="AU38" s="97" t="s">
        <v>28</v>
      </c>
      <c r="AV38" s="97" t="s">
        <v>28</v>
      </c>
      <c r="AW38" s="97" t="s">
        <v>28</v>
      </c>
      <c r="AX38" s="97" t="s">
        <v>28</v>
      </c>
      <c r="AY38" s="97" t="s">
        <v>28</v>
      </c>
      <c r="AZ38" s="97" t="s">
        <v>28</v>
      </c>
      <c r="BA38" s="97" t="s">
        <v>28</v>
      </c>
      <c r="BB38" s="97" t="s">
        <v>28</v>
      </c>
      <c r="BC38" s="109" t="s">
        <v>28</v>
      </c>
      <c r="BD38" s="110">
        <v>102</v>
      </c>
      <c r="BE38" s="110">
        <v>147</v>
      </c>
      <c r="BF38" s="110">
        <v>165</v>
      </c>
    </row>
    <row r="39" spans="1:93" x14ac:dyDescent="0.3">
      <c r="A39" s="9"/>
      <c r="B39" t="s">
        <v>140</v>
      </c>
      <c r="C39" s="97">
        <v>123</v>
      </c>
      <c r="D39" s="107">
        <v>221</v>
      </c>
      <c r="E39" s="108"/>
      <c r="F39" s="98"/>
      <c r="G39" s="98"/>
      <c r="H39" s="98">
        <v>0.138650949</v>
      </c>
      <c r="I39" s="100">
        <v>55.656108596999999</v>
      </c>
      <c r="J39" s="98">
        <v>46.640433604999998</v>
      </c>
      <c r="K39" s="98">
        <v>66.414528869999998</v>
      </c>
      <c r="L39" s="98">
        <v>0.87468255589999999</v>
      </c>
      <c r="M39" s="98">
        <v>0.73263283879999996</v>
      </c>
      <c r="N39" s="98">
        <v>1.0442742027</v>
      </c>
      <c r="O39" s="107">
        <v>188</v>
      </c>
      <c r="P39" s="107">
        <v>284</v>
      </c>
      <c r="Q39" s="108"/>
      <c r="R39" s="98"/>
      <c r="S39" s="98"/>
      <c r="T39" s="98">
        <v>0.54253844449999999</v>
      </c>
      <c r="U39" s="100">
        <v>66.197183099</v>
      </c>
      <c r="V39" s="98">
        <v>57.379829876000002</v>
      </c>
      <c r="W39" s="98">
        <v>76.369467452999999</v>
      </c>
      <c r="X39" s="98">
        <v>1.0455912248000001</v>
      </c>
      <c r="Y39" s="98">
        <v>0.90582990860000001</v>
      </c>
      <c r="Z39" s="98">
        <v>1.2069164408999999</v>
      </c>
      <c r="AA39" s="107">
        <v>202</v>
      </c>
      <c r="AB39" s="107">
        <v>348</v>
      </c>
      <c r="AC39" s="108"/>
      <c r="AD39" s="98"/>
      <c r="AE39" s="98"/>
      <c r="AF39" s="98">
        <v>0.3317498505</v>
      </c>
      <c r="AG39" s="100">
        <v>58.045977010999998</v>
      </c>
      <c r="AH39" s="98">
        <v>50.568700560000003</v>
      </c>
      <c r="AI39" s="98">
        <v>66.628871415000006</v>
      </c>
      <c r="AJ39" s="98">
        <v>0.93375461339999999</v>
      </c>
      <c r="AK39" s="98">
        <v>0.81305985719999996</v>
      </c>
      <c r="AL39" s="98">
        <v>1.0723659156000001</v>
      </c>
      <c r="AM39" s="98">
        <v>0.19474835900000001</v>
      </c>
      <c r="AN39" s="98">
        <v>0.87686475909999995</v>
      </c>
      <c r="AO39" s="98">
        <v>0.71890662969999997</v>
      </c>
      <c r="AP39" s="98">
        <v>1.069529441</v>
      </c>
      <c r="AQ39" s="98">
        <v>0.134757658</v>
      </c>
      <c r="AR39" s="98">
        <v>1.1893965419000001</v>
      </c>
      <c r="AS39" s="98">
        <v>0.94757181339999996</v>
      </c>
      <c r="AT39" s="98">
        <v>1.4929360644</v>
      </c>
      <c r="AU39" s="97" t="s">
        <v>28</v>
      </c>
      <c r="AV39" s="97" t="s">
        <v>28</v>
      </c>
      <c r="AW39" s="97" t="s">
        <v>28</v>
      </c>
      <c r="AX39" s="97" t="s">
        <v>28</v>
      </c>
      <c r="AY39" s="97" t="s">
        <v>28</v>
      </c>
      <c r="AZ39" s="97" t="s">
        <v>28</v>
      </c>
      <c r="BA39" s="97" t="s">
        <v>28</v>
      </c>
      <c r="BB39" s="97" t="s">
        <v>28</v>
      </c>
      <c r="BC39" s="109" t="s">
        <v>28</v>
      </c>
      <c r="BD39" s="110">
        <v>123</v>
      </c>
      <c r="BE39" s="110">
        <v>188</v>
      </c>
      <c r="BF39" s="110">
        <v>202</v>
      </c>
    </row>
    <row r="40" spans="1:93" x14ac:dyDescent="0.3">
      <c r="A40" s="9"/>
      <c r="B40" t="s">
        <v>136</v>
      </c>
      <c r="C40" s="97">
        <v>281</v>
      </c>
      <c r="D40" s="107">
        <v>469</v>
      </c>
      <c r="E40" s="108"/>
      <c r="F40" s="98"/>
      <c r="G40" s="98"/>
      <c r="H40" s="98">
        <v>0.3162637613</v>
      </c>
      <c r="I40" s="100">
        <v>59.914712154</v>
      </c>
      <c r="J40" s="98">
        <v>53.303417007</v>
      </c>
      <c r="K40" s="98">
        <v>67.346015209000001</v>
      </c>
      <c r="L40" s="98">
        <v>0.94161009250000005</v>
      </c>
      <c r="M40" s="98">
        <v>0.83708596530000001</v>
      </c>
      <c r="N40" s="98">
        <v>1.0591857981999999</v>
      </c>
      <c r="O40" s="107">
        <v>323</v>
      </c>
      <c r="P40" s="107">
        <v>516</v>
      </c>
      <c r="Q40" s="108"/>
      <c r="R40" s="98"/>
      <c r="S40" s="98"/>
      <c r="T40" s="98">
        <v>0.83953859239999995</v>
      </c>
      <c r="U40" s="100">
        <v>62.596899225000001</v>
      </c>
      <c r="V40" s="98">
        <v>56.129438784000001</v>
      </c>
      <c r="W40" s="98">
        <v>69.809566555999993</v>
      </c>
      <c r="X40" s="98">
        <v>0.98872437560000004</v>
      </c>
      <c r="Y40" s="98">
        <v>0.88594238849999996</v>
      </c>
      <c r="Z40" s="98">
        <v>1.1034305432</v>
      </c>
      <c r="AA40" s="107">
        <v>318</v>
      </c>
      <c r="AB40" s="107">
        <v>553</v>
      </c>
      <c r="AC40" s="108"/>
      <c r="AD40" s="98"/>
      <c r="AE40" s="98"/>
      <c r="AF40" s="98">
        <v>0.16715024370000001</v>
      </c>
      <c r="AG40" s="100">
        <v>57.504520796000001</v>
      </c>
      <c r="AH40" s="98">
        <v>51.519184078999999</v>
      </c>
      <c r="AI40" s="98">
        <v>64.185215100999997</v>
      </c>
      <c r="AJ40" s="98">
        <v>0.92504449659999999</v>
      </c>
      <c r="AK40" s="98">
        <v>0.82823576700000001</v>
      </c>
      <c r="AL40" s="98">
        <v>1.0331687604999999</v>
      </c>
      <c r="AM40" s="98">
        <v>0.28277334650000002</v>
      </c>
      <c r="AN40" s="98">
        <v>0.9186480722</v>
      </c>
      <c r="AO40" s="98">
        <v>0.78687589800000002</v>
      </c>
      <c r="AP40" s="98">
        <v>1.0724871388999999</v>
      </c>
      <c r="AQ40" s="98">
        <v>0.59137617899999995</v>
      </c>
      <c r="AR40" s="98">
        <v>1.0447667521999999</v>
      </c>
      <c r="AS40" s="98">
        <v>0.89039243999999995</v>
      </c>
      <c r="AT40" s="98">
        <v>1.2259061482</v>
      </c>
      <c r="AU40" s="97" t="s">
        <v>28</v>
      </c>
      <c r="AV40" s="97" t="s">
        <v>28</v>
      </c>
      <c r="AW40" s="97" t="s">
        <v>28</v>
      </c>
      <c r="AX40" s="97" t="s">
        <v>28</v>
      </c>
      <c r="AY40" s="97" t="s">
        <v>28</v>
      </c>
      <c r="AZ40" s="97" t="s">
        <v>28</v>
      </c>
      <c r="BA40" s="97" t="s">
        <v>28</v>
      </c>
      <c r="BB40" s="97" t="s">
        <v>28</v>
      </c>
      <c r="BC40" s="109" t="s">
        <v>28</v>
      </c>
      <c r="BD40" s="110">
        <v>281</v>
      </c>
      <c r="BE40" s="110">
        <v>323</v>
      </c>
      <c r="BF40" s="110">
        <v>318</v>
      </c>
    </row>
    <row r="41" spans="1:93" x14ac:dyDescent="0.3">
      <c r="A41" s="9"/>
      <c r="B41" t="s">
        <v>139</v>
      </c>
      <c r="C41" s="97">
        <v>69</v>
      </c>
      <c r="D41" s="107">
        <v>105</v>
      </c>
      <c r="E41" s="108"/>
      <c r="F41" s="98"/>
      <c r="G41" s="98"/>
      <c r="H41" s="98">
        <v>0.78923315729999999</v>
      </c>
      <c r="I41" s="100">
        <v>65.714285713999999</v>
      </c>
      <c r="J41" s="98">
        <v>51.902367419000001</v>
      </c>
      <c r="K41" s="98">
        <v>83.201741302000002</v>
      </c>
      <c r="L41" s="98">
        <v>1.0327552686999999</v>
      </c>
      <c r="M41" s="98">
        <v>0.81538843179999998</v>
      </c>
      <c r="N41" s="98">
        <v>1.3080679139</v>
      </c>
      <c r="O41" s="107">
        <v>79</v>
      </c>
      <c r="P41" s="107">
        <v>117</v>
      </c>
      <c r="Q41" s="108"/>
      <c r="R41" s="98"/>
      <c r="S41" s="98"/>
      <c r="T41" s="98">
        <v>0.56773587240000001</v>
      </c>
      <c r="U41" s="100">
        <v>67.521367521000002</v>
      </c>
      <c r="V41" s="98">
        <v>54.159366251999998</v>
      </c>
      <c r="W41" s="98">
        <v>84.179992999999996</v>
      </c>
      <c r="X41" s="98">
        <v>1.0665068521000001</v>
      </c>
      <c r="Y41" s="98">
        <v>0.85515231940000003</v>
      </c>
      <c r="Z41" s="98">
        <v>1.3300985566000001</v>
      </c>
      <c r="AA41" s="107">
        <v>60</v>
      </c>
      <c r="AB41" s="107">
        <v>107</v>
      </c>
      <c r="AC41" s="108"/>
      <c r="AD41" s="98"/>
      <c r="AE41" s="98"/>
      <c r="AF41" s="98">
        <v>0.42506256380000002</v>
      </c>
      <c r="AG41" s="100">
        <v>56.074766355000001</v>
      </c>
      <c r="AH41" s="98">
        <v>43.538937443999998</v>
      </c>
      <c r="AI41" s="98">
        <v>72.219939354999994</v>
      </c>
      <c r="AJ41" s="98">
        <v>0.90204480099999995</v>
      </c>
      <c r="AK41" s="98">
        <v>0.70019411269999998</v>
      </c>
      <c r="AL41" s="98">
        <v>1.1620846394</v>
      </c>
      <c r="AM41" s="98">
        <v>0.27803230490000003</v>
      </c>
      <c r="AN41" s="98">
        <v>0.83047438780000005</v>
      </c>
      <c r="AO41" s="98">
        <v>0.59369326789999999</v>
      </c>
      <c r="AP41" s="98">
        <v>1.1616902972000001</v>
      </c>
      <c r="AQ41" s="98">
        <v>0.86923156410000002</v>
      </c>
      <c r="AR41" s="98">
        <v>1.027499071</v>
      </c>
      <c r="AS41" s="98">
        <v>0.74391657720000004</v>
      </c>
      <c r="AT41" s="98">
        <v>1.4191837812000001</v>
      </c>
      <c r="AU41" s="97" t="s">
        <v>28</v>
      </c>
      <c r="AV41" s="97" t="s">
        <v>28</v>
      </c>
      <c r="AW41" s="97" t="s">
        <v>28</v>
      </c>
      <c r="AX41" s="97" t="s">
        <v>28</v>
      </c>
      <c r="AY41" s="97" t="s">
        <v>28</v>
      </c>
      <c r="AZ41" s="97" t="s">
        <v>28</v>
      </c>
      <c r="BA41" s="97" t="s">
        <v>28</v>
      </c>
      <c r="BB41" s="97" t="s">
        <v>28</v>
      </c>
      <c r="BC41" s="109" t="s">
        <v>28</v>
      </c>
      <c r="BD41" s="110">
        <v>69</v>
      </c>
      <c r="BE41" s="110">
        <v>79</v>
      </c>
      <c r="BF41" s="110">
        <v>60</v>
      </c>
    </row>
    <row r="42" spans="1:93" x14ac:dyDescent="0.3">
      <c r="A42" s="9"/>
      <c r="B42" t="s">
        <v>133</v>
      </c>
      <c r="C42" s="97">
        <v>300</v>
      </c>
      <c r="D42" s="107">
        <v>438</v>
      </c>
      <c r="E42" s="108"/>
      <c r="F42" s="98"/>
      <c r="G42" s="98"/>
      <c r="H42" s="98">
        <v>0.2051472604</v>
      </c>
      <c r="I42" s="100">
        <v>68.493150685000003</v>
      </c>
      <c r="J42" s="98">
        <v>61.165002835999999</v>
      </c>
      <c r="K42" s="98">
        <v>76.699280196999993</v>
      </c>
      <c r="L42" s="98">
        <v>1.0764274688</v>
      </c>
      <c r="M42" s="98">
        <v>0.96052208059999999</v>
      </c>
      <c r="N42" s="98">
        <v>1.2063190624</v>
      </c>
      <c r="O42" s="107">
        <v>347</v>
      </c>
      <c r="P42" s="107">
        <v>506</v>
      </c>
      <c r="Q42" s="108"/>
      <c r="R42" s="98"/>
      <c r="S42" s="98"/>
      <c r="T42" s="98">
        <v>0.13937734330000001</v>
      </c>
      <c r="U42" s="100">
        <v>68.577075098999998</v>
      </c>
      <c r="V42" s="98">
        <v>61.728264222999996</v>
      </c>
      <c r="W42" s="98">
        <v>76.185768194000005</v>
      </c>
      <c r="X42" s="98">
        <v>1.0831818604000001</v>
      </c>
      <c r="Y42" s="98">
        <v>0.97428877319999996</v>
      </c>
      <c r="Z42" s="98">
        <v>1.2042455739</v>
      </c>
      <c r="AA42" s="107">
        <v>365</v>
      </c>
      <c r="AB42" s="107">
        <v>599</v>
      </c>
      <c r="AC42" s="108"/>
      <c r="AD42" s="98"/>
      <c r="AE42" s="98"/>
      <c r="AF42" s="98">
        <v>0.70466149440000003</v>
      </c>
      <c r="AG42" s="100">
        <v>60.934891485999998</v>
      </c>
      <c r="AH42" s="98">
        <v>54.993595761999998</v>
      </c>
      <c r="AI42" s="98">
        <v>67.518061857000006</v>
      </c>
      <c r="AJ42" s="98">
        <v>0.98022703680000001</v>
      </c>
      <c r="AK42" s="98">
        <v>0.88405152970000001</v>
      </c>
      <c r="AL42" s="98">
        <v>1.0868654275</v>
      </c>
      <c r="AM42" s="98">
        <v>0.11506148049999999</v>
      </c>
      <c r="AN42" s="98">
        <v>0.88856066550000001</v>
      </c>
      <c r="AO42" s="98">
        <v>0.76712552440000004</v>
      </c>
      <c r="AP42" s="98">
        <v>1.0292188580999999</v>
      </c>
      <c r="AQ42" s="98">
        <v>0.98760715379999997</v>
      </c>
      <c r="AR42" s="98">
        <v>1.0012252963999999</v>
      </c>
      <c r="AS42" s="98">
        <v>0.85787922299999997</v>
      </c>
      <c r="AT42" s="98">
        <v>1.1685235723</v>
      </c>
      <c r="AU42" s="97" t="s">
        <v>28</v>
      </c>
      <c r="AV42" s="97" t="s">
        <v>28</v>
      </c>
      <c r="AW42" s="97" t="s">
        <v>28</v>
      </c>
      <c r="AX42" s="97" t="s">
        <v>28</v>
      </c>
      <c r="AY42" s="97" t="s">
        <v>28</v>
      </c>
      <c r="AZ42" s="97" t="s">
        <v>28</v>
      </c>
      <c r="BA42" s="97" t="s">
        <v>28</v>
      </c>
      <c r="BB42" s="97" t="s">
        <v>28</v>
      </c>
      <c r="BC42" s="109" t="s">
        <v>28</v>
      </c>
      <c r="BD42" s="110">
        <v>300</v>
      </c>
      <c r="BE42" s="110">
        <v>347</v>
      </c>
      <c r="BF42" s="110">
        <v>365</v>
      </c>
    </row>
    <row r="43" spans="1:93" x14ac:dyDescent="0.3">
      <c r="A43" s="9"/>
      <c r="B43" t="s">
        <v>138</v>
      </c>
      <c r="C43" s="97">
        <v>46</v>
      </c>
      <c r="D43" s="107">
        <v>64</v>
      </c>
      <c r="E43" s="108"/>
      <c r="F43" s="98"/>
      <c r="G43" s="98"/>
      <c r="H43" s="98">
        <v>0.40907952689999999</v>
      </c>
      <c r="I43" s="100">
        <v>71.875</v>
      </c>
      <c r="J43" s="98">
        <v>53.836279241</v>
      </c>
      <c r="K43" s="98">
        <v>95.957887466000003</v>
      </c>
      <c r="L43" s="98">
        <v>1.1295760750999999</v>
      </c>
      <c r="M43" s="98">
        <v>0.84582747319999996</v>
      </c>
      <c r="N43" s="98">
        <v>1.5085134379</v>
      </c>
      <c r="O43" s="107">
        <v>66</v>
      </c>
      <c r="P43" s="107">
        <v>104</v>
      </c>
      <c r="Q43" s="108"/>
      <c r="R43" s="98"/>
      <c r="S43" s="98"/>
      <c r="T43" s="98">
        <v>0.98460319500000004</v>
      </c>
      <c r="U43" s="100">
        <v>63.461538462</v>
      </c>
      <c r="V43" s="98">
        <v>49.858008714</v>
      </c>
      <c r="W43" s="98">
        <v>80.776729110999995</v>
      </c>
      <c r="X43" s="98">
        <v>1.0023814401</v>
      </c>
      <c r="Y43" s="98">
        <v>0.78725953179999997</v>
      </c>
      <c r="Z43" s="98">
        <v>1.2762862956000001</v>
      </c>
      <c r="AA43" s="107">
        <v>67</v>
      </c>
      <c r="AB43" s="107">
        <v>109</v>
      </c>
      <c r="AC43" s="108"/>
      <c r="AD43" s="98"/>
      <c r="AE43" s="98"/>
      <c r="AF43" s="98">
        <v>0.92664095820000003</v>
      </c>
      <c r="AG43" s="100">
        <v>61.467889907999997</v>
      </c>
      <c r="AH43" s="98">
        <v>48.379066614999999</v>
      </c>
      <c r="AI43" s="98">
        <v>78.097858313000003</v>
      </c>
      <c r="AJ43" s="98">
        <v>0.98880109760000001</v>
      </c>
      <c r="AK43" s="98">
        <v>0.77802099179999995</v>
      </c>
      <c r="AL43" s="98">
        <v>1.2566853864</v>
      </c>
      <c r="AM43" s="98">
        <v>0.85397474849999999</v>
      </c>
      <c r="AN43" s="98">
        <v>0.96858493189999995</v>
      </c>
      <c r="AO43" s="98">
        <v>0.68947173500000003</v>
      </c>
      <c r="AP43" s="98">
        <v>1.3606892387</v>
      </c>
      <c r="AQ43" s="98">
        <v>0.51687210019999996</v>
      </c>
      <c r="AR43" s="98">
        <v>0.88294314380000005</v>
      </c>
      <c r="AS43" s="98">
        <v>0.60595864870000005</v>
      </c>
      <c r="AT43" s="98">
        <v>1.2865376158999999</v>
      </c>
      <c r="AU43" s="97" t="s">
        <v>28</v>
      </c>
      <c r="AV43" s="97" t="s">
        <v>28</v>
      </c>
      <c r="AW43" s="97" t="s">
        <v>28</v>
      </c>
      <c r="AX43" s="97" t="s">
        <v>28</v>
      </c>
      <c r="AY43" s="97" t="s">
        <v>28</v>
      </c>
      <c r="AZ43" s="97" t="s">
        <v>28</v>
      </c>
      <c r="BA43" s="97" t="s">
        <v>28</v>
      </c>
      <c r="BB43" s="97" t="s">
        <v>28</v>
      </c>
      <c r="BC43" s="109" t="s">
        <v>28</v>
      </c>
      <c r="BD43" s="110">
        <v>46</v>
      </c>
      <c r="BE43" s="110">
        <v>66</v>
      </c>
      <c r="BF43" s="110">
        <v>67</v>
      </c>
    </row>
    <row r="44" spans="1:93" x14ac:dyDescent="0.3">
      <c r="A44" s="9"/>
      <c r="B44" t="s">
        <v>135</v>
      </c>
      <c r="C44" s="97">
        <v>85</v>
      </c>
      <c r="D44" s="107">
        <v>158</v>
      </c>
      <c r="E44" s="108"/>
      <c r="F44" s="98"/>
      <c r="G44" s="98"/>
      <c r="H44" s="98">
        <v>0.1224394865</v>
      </c>
      <c r="I44" s="100">
        <v>53.797468354000003</v>
      </c>
      <c r="J44" s="98">
        <v>43.494672842999996</v>
      </c>
      <c r="K44" s="98">
        <v>66.540737340000007</v>
      </c>
      <c r="L44" s="98">
        <v>0.84547246129999998</v>
      </c>
      <c r="M44" s="98">
        <v>0.68327552849999995</v>
      </c>
      <c r="N44" s="98">
        <v>1.0461719365</v>
      </c>
      <c r="O44" s="107">
        <v>115</v>
      </c>
      <c r="P44" s="107">
        <v>202</v>
      </c>
      <c r="Q44" s="108"/>
      <c r="R44" s="98"/>
      <c r="S44" s="98"/>
      <c r="T44" s="98">
        <v>0.2557651339</v>
      </c>
      <c r="U44" s="100">
        <v>56.930693069</v>
      </c>
      <c r="V44" s="98">
        <v>47.421088413</v>
      </c>
      <c r="W44" s="98">
        <v>68.347309641999999</v>
      </c>
      <c r="X44" s="98">
        <v>0.89922607440000002</v>
      </c>
      <c r="Y44" s="98">
        <v>0.74870371920000001</v>
      </c>
      <c r="Z44" s="98">
        <v>1.0800100389</v>
      </c>
      <c r="AA44" s="107">
        <v>123</v>
      </c>
      <c r="AB44" s="107">
        <v>219</v>
      </c>
      <c r="AC44" s="108"/>
      <c r="AD44" s="98"/>
      <c r="AE44" s="98"/>
      <c r="AF44" s="98">
        <v>0.26138986190000002</v>
      </c>
      <c r="AG44" s="100">
        <v>56.164383561999998</v>
      </c>
      <c r="AH44" s="98">
        <v>47.066373638000002</v>
      </c>
      <c r="AI44" s="98">
        <v>67.021054247999999</v>
      </c>
      <c r="AJ44" s="98">
        <v>0.90348642509999999</v>
      </c>
      <c r="AK44" s="98">
        <v>0.75683228290000004</v>
      </c>
      <c r="AL44" s="98">
        <v>1.0785582734000001</v>
      </c>
      <c r="AM44" s="98">
        <v>0.91679283170000003</v>
      </c>
      <c r="AN44" s="98">
        <v>0.98653960689999998</v>
      </c>
      <c r="AO44" s="98">
        <v>0.76507098250000005</v>
      </c>
      <c r="AP44" s="98">
        <v>1.2721177750999999</v>
      </c>
      <c r="AQ44" s="98">
        <v>0.69228821210000002</v>
      </c>
      <c r="AR44" s="98">
        <v>1.0582411182</v>
      </c>
      <c r="AS44" s="98">
        <v>0.79951941069999999</v>
      </c>
      <c r="AT44" s="98">
        <v>1.4006842728</v>
      </c>
      <c r="AU44" s="97" t="s">
        <v>28</v>
      </c>
      <c r="AV44" s="97" t="s">
        <v>28</v>
      </c>
      <c r="AW44" s="97" t="s">
        <v>28</v>
      </c>
      <c r="AX44" s="97" t="s">
        <v>28</v>
      </c>
      <c r="AY44" s="97" t="s">
        <v>28</v>
      </c>
      <c r="AZ44" s="97" t="s">
        <v>28</v>
      </c>
      <c r="BA44" s="97" t="s">
        <v>28</v>
      </c>
      <c r="BB44" s="97" t="s">
        <v>28</v>
      </c>
      <c r="BC44" s="109" t="s">
        <v>28</v>
      </c>
      <c r="BD44" s="110">
        <v>85</v>
      </c>
      <c r="BE44" s="110">
        <v>115</v>
      </c>
      <c r="BF44" s="110">
        <v>123</v>
      </c>
    </row>
    <row r="45" spans="1:93" x14ac:dyDescent="0.3">
      <c r="A45" s="9"/>
      <c r="B45" t="s">
        <v>137</v>
      </c>
      <c r="C45" s="97">
        <v>131</v>
      </c>
      <c r="D45" s="107">
        <v>191</v>
      </c>
      <c r="E45" s="108"/>
      <c r="F45" s="98"/>
      <c r="G45" s="98"/>
      <c r="H45" s="98">
        <v>0.39201653619999999</v>
      </c>
      <c r="I45" s="100">
        <v>68.586387435000006</v>
      </c>
      <c r="J45" s="98">
        <v>57.792050564</v>
      </c>
      <c r="K45" s="98">
        <v>81.396878903000001</v>
      </c>
      <c r="L45" s="98">
        <v>1.0778927627999999</v>
      </c>
      <c r="M45" s="98">
        <v>0.90778934690000002</v>
      </c>
      <c r="N45" s="98">
        <v>1.2798705030999999</v>
      </c>
      <c r="O45" s="107">
        <v>184</v>
      </c>
      <c r="P45" s="107">
        <v>308</v>
      </c>
      <c r="Q45" s="108"/>
      <c r="R45" s="98"/>
      <c r="S45" s="98"/>
      <c r="T45" s="98">
        <v>0.4327399972</v>
      </c>
      <c r="U45" s="100">
        <v>59.740259739999999</v>
      </c>
      <c r="V45" s="98">
        <v>51.702994404999998</v>
      </c>
      <c r="W45" s="98">
        <v>69.026923390999997</v>
      </c>
      <c r="X45" s="98">
        <v>0.94360346510000004</v>
      </c>
      <c r="Y45" s="98">
        <v>0.81621693309999999</v>
      </c>
      <c r="Z45" s="98">
        <v>1.0908711437</v>
      </c>
      <c r="AA45" s="107">
        <v>198</v>
      </c>
      <c r="AB45" s="107">
        <v>350</v>
      </c>
      <c r="AC45" s="108"/>
      <c r="AD45" s="98"/>
      <c r="AE45" s="98"/>
      <c r="AF45" s="98">
        <v>0.1862412795</v>
      </c>
      <c r="AG45" s="100">
        <v>56.571428570999998</v>
      </c>
      <c r="AH45" s="98">
        <v>49.215838234000003</v>
      </c>
      <c r="AI45" s="98">
        <v>65.026354228000002</v>
      </c>
      <c r="AJ45" s="98">
        <v>0.9100343407</v>
      </c>
      <c r="AK45" s="98">
        <v>0.7913120736</v>
      </c>
      <c r="AL45" s="98">
        <v>1.0465687669999999</v>
      </c>
      <c r="AM45" s="98">
        <v>0.59454659470000004</v>
      </c>
      <c r="AN45" s="98">
        <v>0.9469565217</v>
      </c>
      <c r="AO45" s="98">
        <v>0.77476316489999997</v>
      </c>
      <c r="AP45" s="98">
        <v>1.1574203508000001</v>
      </c>
      <c r="AQ45" s="98">
        <v>0.22707076030000001</v>
      </c>
      <c r="AR45" s="98">
        <v>0.87102210769999999</v>
      </c>
      <c r="AS45" s="98">
        <v>0.69618136470000003</v>
      </c>
      <c r="AT45" s="98">
        <v>1.0897727955000001</v>
      </c>
      <c r="AU45" s="97" t="s">
        <v>28</v>
      </c>
      <c r="AV45" s="97" t="s">
        <v>28</v>
      </c>
      <c r="AW45" s="97" t="s">
        <v>28</v>
      </c>
      <c r="AX45" s="97" t="s">
        <v>28</v>
      </c>
      <c r="AY45" s="97" t="s">
        <v>28</v>
      </c>
      <c r="AZ45" s="97" t="s">
        <v>28</v>
      </c>
      <c r="BA45" s="97" t="s">
        <v>28</v>
      </c>
      <c r="BB45" s="97" t="s">
        <v>28</v>
      </c>
      <c r="BC45" s="109" t="s">
        <v>28</v>
      </c>
      <c r="BD45" s="110">
        <v>131</v>
      </c>
      <c r="BE45" s="110">
        <v>184</v>
      </c>
      <c r="BF45" s="110">
        <v>198</v>
      </c>
    </row>
    <row r="46" spans="1:93" x14ac:dyDescent="0.3">
      <c r="A46" s="9"/>
      <c r="B46" t="s">
        <v>141</v>
      </c>
      <c r="C46" s="97">
        <v>77</v>
      </c>
      <c r="D46" s="107">
        <v>130</v>
      </c>
      <c r="E46" s="108"/>
      <c r="F46" s="98"/>
      <c r="G46" s="98"/>
      <c r="H46" s="98">
        <v>0.53027477810000001</v>
      </c>
      <c r="I46" s="100">
        <v>59.230769230999996</v>
      </c>
      <c r="J46" s="98">
        <v>47.374425272000003</v>
      </c>
      <c r="K46" s="98">
        <v>74.054387014</v>
      </c>
      <c r="L46" s="98">
        <v>0.93086135420000005</v>
      </c>
      <c r="M46" s="98">
        <v>0.74423880809999998</v>
      </c>
      <c r="N46" s="98">
        <v>1.1642806735</v>
      </c>
      <c r="O46" s="107">
        <v>90</v>
      </c>
      <c r="P46" s="107">
        <v>148</v>
      </c>
      <c r="Q46" s="108"/>
      <c r="R46" s="98"/>
      <c r="S46" s="98"/>
      <c r="T46" s="98">
        <v>0.70282345970000004</v>
      </c>
      <c r="U46" s="100">
        <v>60.810810811000003</v>
      </c>
      <c r="V46" s="98">
        <v>49.460246130999998</v>
      </c>
      <c r="W46" s="98">
        <v>74.766201155999994</v>
      </c>
      <c r="X46" s="98">
        <v>0.96051292789999998</v>
      </c>
      <c r="Y46" s="98">
        <v>0.78093686220000003</v>
      </c>
      <c r="Z46" s="98">
        <v>1.1813824257000001</v>
      </c>
      <c r="AA46" s="107">
        <v>100</v>
      </c>
      <c r="AB46" s="107">
        <v>186</v>
      </c>
      <c r="AC46" s="108"/>
      <c r="AD46" s="98"/>
      <c r="AE46" s="98"/>
      <c r="AF46" s="98">
        <v>0.14728275800000001</v>
      </c>
      <c r="AG46" s="100">
        <v>53.763440860000003</v>
      </c>
      <c r="AH46" s="98">
        <v>44.194365333</v>
      </c>
      <c r="AI46" s="98">
        <v>65.404436771999997</v>
      </c>
      <c r="AJ46" s="98">
        <v>0.86486374290000001</v>
      </c>
      <c r="AK46" s="98">
        <v>0.71067766290000001</v>
      </c>
      <c r="AL46" s="98">
        <v>1.0525014825000001</v>
      </c>
      <c r="AM46" s="98">
        <v>0.39658233230000001</v>
      </c>
      <c r="AN46" s="98">
        <v>0.88410991640000003</v>
      </c>
      <c r="AO46" s="98">
        <v>0.665012096</v>
      </c>
      <c r="AP46" s="98">
        <v>1.1753926717000001</v>
      </c>
      <c r="AQ46" s="98">
        <v>0.86533257750000003</v>
      </c>
      <c r="AR46" s="98">
        <v>1.0266760266999999</v>
      </c>
      <c r="AS46" s="98">
        <v>0.75734986010000005</v>
      </c>
      <c r="AT46" s="98">
        <v>1.3917790432999999</v>
      </c>
      <c r="AU46" s="97" t="s">
        <v>28</v>
      </c>
      <c r="AV46" s="97" t="s">
        <v>28</v>
      </c>
      <c r="AW46" s="97" t="s">
        <v>28</v>
      </c>
      <c r="AX46" s="97" t="s">
        <v>28</v>
      </c>
      <c r="AY46" s="97" t="s">
        <v>28</v>
      </c>
      <c r="AZ46" s="97" t="s">
        <v>28</v>
      </c>
      <c r="BA46" s="97" t="s">
        <v>28</v>
      </c>
      <c r="BB46" s="97" t="s">
        <v>28</v>
      </c>
      <c r="BC46" s="109" t="s">
        <v>28</v>
      </c>
      <c r="BD46" s="110">
        <v>77</v>
      </c>
      <c r="BE46" s="110">
        <v>90</v>
      </c>
      <c r="BF46" s="110">
        <v>100</v>
      </c>
    </row>
    <row r="47" spans="1:93" x14ac:dyDescent="0.3">
      <c r="A47" s="9"/>
      <c r="B47" t="s">
        <v>143</v>
      </c>
      <c r="C47" s="97">
        <v>146</v>
      </c>
      <c r="D47" s="107">
        <v>241</v>
      </c>
      <c r="E47" s="108"/>
      <c r="F47" s="98"/>
      <c r="G47" s="98"/>
      <c r="H47" s="98">
        <v>0.55425413769999998</v>
      </c>
      <c r="I47" s="100">
        <v>60.580912863000002</v>
      </c>
      <c r="J47" s="98">
        <v>51.509801023999998</v>
      </c>
      <c r="K47" s="98">
        <v>71.249489037000004</v>
      </c>
      <c r="L47" s="98">
        <v>0.9520799969</v>
      </c>
      <c r="M47" s="98">
        <v>0.80908583700000003</v>
      </c>
      <c r="N47" s="98">
        <v>1.1203462958999999</v>
      </c>
      <c r="O47" s="107">
        <v>153</v>
      </c>
      <c r="P47" s="107">
        <v>267</v>
      </c>
      <c r="Q47" s="108"/>
      <c r="R47" s="98"/>
      <c r="S47" s="98"/>
      <c r="T47" s="98">
        <v>0.2189285986</v>
      </c>
      <c r="U47" s="100">
        <v>57.303370786999999</v>
      </c>
      <c r="V47" s="98">
        <v>48.906277002000003</v>
      </c>
      <c r="W47" s="98">
        <v>67.142226003999994</v>
      </c>
      <c r="X47" s="98">
        <v>0.90511255680000002</v>
      </c>
      <c r="Y47" s="98">
        <v>0.77210245129999999</v>
      </c>
      <c r="Z47" s="98">
        <v>1.0610363159</v>
      </c>
      <c r="AA47" s="107">
        <v>195</v>
      </c>
      <c r="AB47" s="107">
        <v>330</v>
      </c>
      <c r="AC47" s="108"/>
      <c r="AD47" s="98"/>
      <c r="AE47" s="98"/>
      <c r="AF47" s="98">
        <v>0.4805084966</v>
      </c>
      <c r="AG47" s="100">
        <v>59.090909091</v>
      </c>
      <c r="AH47" s="98">
        <v>51.352886851000001</v>
      </c>
      <c r="AI47" s="98">
        <v>67.994922024999994</v>
      </c>
      <c r="AJ47" s="98">
        <v>0.95056387740000003</v>
      </c>
      <c r="AK47" s="98">
        <v>0.82567553890000001</v>
      </c>
      <c r="AL47" s="98">
        <v>1.0943423203</v>
      </c>
      <c r="AM47" s="98">
        <v>0.77608796729999996</v>
      </c>
      <c r="AN47" s="98">
        <v>1.0311942959</v>
      </c>
      <c r="AO47" s="98">
        <v>0.83446885690000006</v>
      </c>
      <c r="AP47" s="98">
        <v>1.2742976171</v>
      </c>
      <c r="AQ47" s="98">
        <v>0.63069296200000002</v>
      </c>
      <c r="AR47" s="98">
        <v>0.94589810679999997</v>
      </c>
      <c r="AS47" s="98">
        <v>0.75398872589999999</v>
      </c>
      <c r="AT47" s="98">
        <v>1.1866533248</v>
      </c>
      <c r="AU47" s="97" t="s">
        <v>28</v>
      </c>
      <c r="AV47" s="97" t="s">
        <v>28</v>
      </c>
      <c r="AW47" s="97" t="s">
        <v>28</v>
      </c>
      <c r="AX47" s="97" t="s">
        <v>28</v>
      </c>
      <c r="AY47" s="97" t="s">
        <v>28</v>
      </c>
      <c r="AZ47" s="97" t="s">
        <v>28</v>
      </c>
      <c r="BA47" s="97" t="s">
        <v>28</v>
      </c>
      <c r="BB47" s="97" t="s">
        <v>28</v>
      </c>
      <c r="BC47" s="109" t="s">
        <v>28</v>
      </c>
      <c r="BD47" s="110">
        <v>146</v>
      </c>
      <c r="BE47" s="110">
        <v>153</v>
      </c>
      <c r="BF47" s="110">
        <v>195</v>
      </c>
      <c r="BQ47" s="46"/>
      <c r="CO47" s="4"/>
    </row>
    <row r="48" spans="1:93" x14ac:dyDescent="0.3">
      <c r="A48" s="9"/>
      <c r="B48" t="s">
        <v>95</v>
      </c>
      <c r="C48" s="97">
        <v>245</v>
      </c>
      <c r="D48" s="107">
        <v>440</v>
      </c>
      <c r="E48" s="108"/>
      <c r="F48" s="98"/>
      <c r="G48" s="98"/>
      <c r="H48" s="98">
        <v>3.7798105899999997E-2</v>
      </c>
      <c r="I48" s="100">
        <v>55.681818182000001</v>
      </c>
      <c r="J48" s="98">
        <v>49.128345213999999</v>
      </c>
      <c r="K48" s="98">
        <v>63.109491323999997</v>
      </c>
      <c r="L48" s="98">
        <v>0.87508660370000002</v>
      </c>
      <c r="M48" s="98">
        <v>0.77155767949999998</v>
      </c>
      <c r="N48" s="98">
        <v>0.99250721519999996</v>
      </c>
      <c r="O48" s="107">
        <v>272</v>
      </c>
      <c r="P48" s="107">
        <v>475</v>
      </c>
      <c r="Q48" s="108"/>
      <c r="R48" s="98"/>
      <c r="S48" s="98"/>
      <c r="T48" s="98">
        <v>9.9600512299999999E-2</v>
      </c>
      <c r="U48" s="100">
        <v>57.263157894999999</v>
      </c>
      <c r="V48" s="98">
        <v>50.846799257999997</v>
      </c>
      <c r="W48" s="98">
        <v>64.489196958999997</v>
      </c>
      <c r="X48" s="98">
        <v>0.90447739009999994</v>
      </c>
      <c r="Y48" s="98">
        <v>0.80260819049999998</v>
      </c>
      <c r="Z48" s="98">
        <v>1.0192761036</v>
      </c>
      <c r="AA48" s="107">
        <v>264</v>
      </c>
      <c r="AB48" s="107">
        <v>537</v>
      </c>
      <c r="AC48" s="108"/>
      <c r="AD48" s="98"/>
      <c r="AE48" s="98"/>
      <c r="AF48" s="98">
        <v>1.479374E-4</v>
      </c>
      <c r="AG48" s="100">
        <v>49.162011173000003</v>
      </c>
      <c r="AH48" s="98">
        <v>43.575442666000001</v>
      </c>
      <c r="AI48" s="98">
        <v>55.464802988000002</v>
      </c>
      <c r="AJ48" s="98">
        <v>0.79084300240000005</v>
      </c>
      <c r="AK48" s="98">
        <v>0.70056942700000002</v>
      </c>
      <c r="AL48" s="98">
        <v>0.89274899880000003</v>
      </c>
      <c r="AM48" s="98">
        <v>7.7473371299999996E-2</v>
      </c>
      <c r="AN48" s="98">
        <v>0.85852776860000002</v>
      </c>
      <c r="AO48" s="98">
        <v>0.72479225079999998</v>
      </c>
      <c r="AP48" s="98">
        <v>1.0169395833999999</v>
      </c>
      <c r="AQ48" s="98">
        <v>0.75053395489999997</v>
      </c>
      <c r="AR48" s="98">
        <v>1.0283995704</v>
      </c>
      <c r="AS48" s="98">
        <v>0.86534237899999999</v>
      </c>
      <c r="AT48" s="98">
        <v>1.2221817653</v>
      </c>
      <c r="AU48" s="97" t="s">
        <v>28</v>
      </c>
      <c r="AV48" s="97" t="s">
        <v>28</v>
      </c>
      <c r="AW48" s="97">
        <v>3</v>
      </c>
      <c r="AX48" s="97" t="s">
        <v>28</v>
      </c>
      <c r="AY48" s="97" t="s">
        <v>28</v>
      </c>
      <c r="AZ48" s="97" t="s">
        <v>28</v>
      </c>
      <c r="BA48" s="97" t="s">
        <v>28</v>
      </c>
      <c r="BB48" s="97" t="s">
        <v>28</v>
      </c>
      <c r="BC48" s="109">
        <v>-3</v>
      </c>
      <c r="BD48" s="110">
        <v>245</v>
      </c>
      <c r="BE48" s="110">
        <v>272</v>
      </c>
      <c r="BF48" s="110">
        <v>264</v>
      </c>
    </row>
    <row r="49" spans="1:93" x14ac:dyDescent="0.3">
      <c r="A49" s="9"/>
      <c r="B49" t="s">
        <v>142</v>
      </c>
      <c r="C49" s="97">
        <v>185</v>
      </c>
      <c r="D49" s="107">
        <v>313</v>
      </c>
      <c r="E49" s="108"/>
      <c r="F49" s="98"/>
      <c r="G49" s="98"/>
      <c r="H49" s="98">
        <v>0.31774367640000001</v>
      </c>
      <c r="I49" s="100">
        <v>59.10543131</v>
      </c>
      <c r="J49" s="98">
        <v>51.173580985999997</v>
      </c>
      <c r="K49" s="98">
        <v>68.266709950999996</v>
      </c>
      <c r="L49" s="98">
        <v>0.92889156340000001</v>
      </c>
      <c r="M49" s="98">
        <v>0.80375073500000005</v>
      </c>
      <c r="N49" s="98">
        <v>1.0735163265000001</v>
      </c>
      <c r="O49" s="107">
        <v>155</v>
      </c>
      <c r="P49" s="107">
        <v>280</v>
      </c>
      <c r="Q49" s="108"/>
      <c r="R49" s="98"/>
      <c r="S49" s="98"/>
      <c r="T49" s="98">
        <v>9.5674933399999995E-2</v>
      </c>
      <c r="U49" s="100">
        <v>55.357142856999999</v>
      </c>
      <c r="V49" s="98">
        <v>47.293724113000003</v>
      </c>
      <c r="W49" s="98">
        <v>64.79534701</v>
      </c>
      <c r="X49" s="98">
        <v>0.87437168909999996</v>
      </c>
      <c r="Y49" s="98">
        <v>0.74664208239999996</v>
      </c>
      <c r="Z49" s="98">
        <v>1.0239522641000001</v>
      </c>
      <c r="AA49" s="107">
        <v>188</v>
      </c>
      <c r="AB49" s="107">
        <v>346</v>
      </c>
      <c r="AC49" s="108"/>
      <c r="AD49" s="98"/>
      <c r="AE49" s="98"/>
      <c r="AF49" s="98">
        <v>6.5870249899999997E-2</v>
      </c>
      <c r="AG49" s="100">
        <v>54.335260116000001</v>
      </c>
      <c r="AH49" s="98">
        <v>47.097895043000001</v>
      </c>
      <c r="AI49" s="98">
        <v>62.684765192999997</v>
      </c>
      <c r="AJ49" s="98">
        <v>0.87406229369999999</v>
      </c>
      <c r="AK49" s="98">
        <v>0.75726860750000002</v>
      </c>
      <c r="AL49" s="98">
        <v>1.0088690930999999</v>
      </c>
      <c r="AM49" s="98">
        <v>0.86364401160000004</v>
      </c>
      <c r="AN49" s="98">
        <v>0.98154018269999999</v>
      </c>
      <c r="AO49" s="98">
        <v>0.79352123620000004</v>
      </c>
      <c r="AP49" s="98">
        <v>1.2141088181999999</v>
      </c>
      <c r="AQ49" s="98">
        <v>0.54738579779999996</v>
      </c>
      <c r="AR49" s="98">
        <v>0.93658301160000001</v>
      </c>
      <c r="AS49" s="98">
        <v>0.75658720739999996</v>
      </c>
      <c r="AT49" s="98">
        <v>1.1594006995999999</v>
      </c>
      <c r="AU49" s="97" t="s">
        <v>28</v>
      </c>
      <c r="AV49" s="97" t="s">
        <v>28</v>
      </c>
      <c r="AW49" s="97" t="s">
        <v>28</v>
      </c>
      <c r="AX49" s="97" t="s">
        <v>28</v>
      </c>
      <c r="AY49" s="97" t="s">
        <v>28</v>
      </c>
      <c r="AZ49" s="97" t="s">
        <v>28</v>
      </c>
      <c r="BA49" s="97" t="s">
        <v>28</v>
      </c>
      <c r="BB49" s="97" t="s">
        <v>28</v>
      </c>
      <c r="BC49" s="109" t="s">
        <v>28</v>
      </c>
      <c r="BD49" s="110">
        <v>185</v>
      </c>
      <c r="BE49" s="110">
        <v>155</v>
      </c>
      <c r="BF49" s="110">
        <v>188</v>
      </c>
      <c r="BQ49" s="46"/>
    </row>
    <row r="50" spans="1:93" x14ac:dyDescent="0.3">
      <c r="A50" s="9"/>
      <c r="B50" t="s">
        <v>144</v>
      </c>
      <c r="C50" s="97">
        <v>236</v>
      </c>
      <c r="D50" s="107">
        <v>351</v>
      </c>
      <c r="E50" s="108"/>
      <c r="F50" s="98"/>
      <c r="G50" s="98"/>
      <c r="H50" s="98">
        <v>0.39955248879999999</v>
      </c>
      <c r="I50" s="100">
        <v>67.236467235999996</v>
      </c>
      <c r="J50" s="98">
        <v>59.182919552999998</v>
      </c>
      <c r="K50" s="98">
        <v>76.385932979000003</v>
      </c>
      <c r="L50" s="98">
        <v>1.0566776314999999</v>
      </c>
      <c r="M50" s="98">
        <v>0.92947605249999998</v>
      </c>
      <c r="N50" s="98">
        <v>1.2012871273000001</v>
      </c>
      <c r="O50" s="107">
        <v>250</v>
      </c>
      <c r="P50" s="107">
        <v>401</v>
      </c>
      <c r="Q50" s="108"/>
      <c r="R50" s="98"/>
      <c r="S50" s="98"/>
      <c r="T50" s="98">
        <v>0.8087397408</v>
      </c>
      <c r="U50" s="100">
        <v>62.344139650999999</v>
      </c>
      <c r="V50" s="98">
        <v>55.075813871000001</v>
      </c>
      <c r="W50" s="98">
        <v>70.571662506999999</v>
      </c>
      <c r="X50" s="98">
        <v>0.98473201249999998</v>
      </c>
      <c r="Y50" s="98">
        <v>0.86938570500000001</v>
      </c>
      <c r="Z50" s="98">
        <v>1.1153819655999999</v>
      </c>
      <c r="AA50" s="107">
        <v>260</v>
      </c>
      <c r="AB50" s="107">
        <v>470</v>
      </c>
      <c r="AC50" s="108"/>
      <c r="AD50" s="98"/>
      <c r="AE50" s="98"/>
      <c r="AF50" s="98">
        <v>6.1177817600000003E-2</v>
      </c>
      <c r="AG50" s="100">
        <v>55.319148935999998</v>
      </c>
      <c r="AH50" s="98">
        <v>48.987605444000003</v>
      </c>
      <c r="AI50" s="98">
        <v>62.469030916999998</v>
      </c>
      <c r="AJ50" s="98">
        <v>0.88988958740000002</v>
      </c>
      <c r="AK50" s="98">
        <v>0.78758509050000003</v>
      </c>
      <c r="AL50" s="98">
        <v>1.0054830738</v>
      </c>
      <c r="AM50" s="98">
        <v>0.17712625809999999</v>
      </c>
      <c r="AN50" s="98">
        <v>0.88731914889999997</v>
      </c>
      <c r="AO50" s="98">
        <v>0.74590184739999998</v>
      </c>
      <c r="AP50" s="98">
        <v>1.0555480923</v>
      </c>
      <c r="AQ50" s="98">
        <v>0.40519639950000003</v>
      </c>
      <c r="AR50" s="98">
        <v>0.92723699230000001</v>
      </c>
      <c r="AS50" s="98">
        <v>0.77613294219999995</v>
      </c>
      <c r="AT50" s="98">
        <v>1.1077592422</v>
      </c>
      <c r="AU50" s="97" t="s">
        <v>28</v>
      </c>
      <c r="AV50" s="97" t="s">
        <v>28</v>
      </c>
      <c r="AW50" s="97" t="s">
        <v>28</v>
      </c>
      <c r="AX50" s="97" t="s">
        <v>28</v>
      </c>
      <c r="AY50" s="97" t="s">
        <v>28</v>
      </c>
      <c r="AZ50" s="97" t="s">
        <v>28</v>
      </c>
      <c r="BA50" s="97" t="s">
        <v>28</v>
      </c>
      <c r="BB50" s="97" t="s">
        <v>28</v>
      </c>
      <c r="BC50" s="109" t="s">
        <v>28</v>
      </c>
      <c r="BD50" s="110">
        <v>236</v>
      </c>
      <c r="BE50" s="110">
        <v>250</v>
      </c>
      <c r="BF50" s="110">
        <v>260</v>
      </c>
    </row>
    <row r="51" spans="1:93" x14ac:dyDescent="0.3">
      <c r="A51" s="9"/>
      <c r="B51" t="s">
        <v>145</v>
      </c>
      <c r="C51" s="97">
        <v>56</v>
      </c>
      <c r="D51" s="107">
        <v>75</v>
      </c>
      <c r="E51" s="108"/>
      <c r="F51" s="98"/>
      <c r="G51" s="98"/>
      <c r="H51" s="98">
        <v>0.23192245650000001</v>
      </c>
      <c r="I51" s="100">
        <v>74.666666667000001</v>
      </c>
      <c r="J51" s="98">
        <v>57.461925248999997</v>
      </c>
      <c r="K51" s="98">
        <v>97.022699587999995</v>
      </c>
      <c r="L51" s="98">
        <v>1.1734494647</v>
      </c>
      <c r="M51" s="98">
        <v>0.90276229640000005</v>
      </c>
      <c r="N51" s="98">
        <v>1.5253003493999999</v>
      </c>
      <c r="O51" s="107">
        <v>52</v>
      </c>
      <c r="P51" s="107">
        <v>86</v>
      </c>
      <c r="Q51" s="108"/>
      <c r="R51" s="98"/>
      <c r="S51" s="98"/>
      <c r="T51" s="98">
        <v>0.74043098200000002</v>
      </c>
      <c r="U51" s="100">
        <v>60.465116279</v>
      </c>
      <c r="V51" s="98">
        <v>46.074907991000003</v>
      </c>
      <c r="W51" s="98">
        <v>79.349703473000005</v>
      </c>
      <c r="X51" s="98">
        <v>0.95505264769999998</v>
      </c>
      <c r="Y51" s="98">
        <v>0.72755046919999999</v>
      </c>
      <c r="Z51" s="98">
        <v>1.2536938653</v>
      </c>
      <c r="AA51" s="107">
        <v>56</v>
      </c>
      <c r="AB51" s="107">
        <v>87</v>
      </c>
      <c r="AC51" s="108"/>
      <c r="AD51" s="98"/>
      <c r="AE51" s="98"/>
      <c r="AF51" s="98">
        <v>0.79453292799999997</v>
      </c>
      <c r="AG51" s="100">
        <v>64.367816091999998</v>
      </c>
      <c r="AH51" s="98">
        <v>49.536142456</v>
      </c>
      <c r="AI51" s="98">
        <v>83.640258265</v>
      </c>
      <c r="AJ51" s="98">
        <v>1.0354506605</v>
      </c>
      <c r="AK51" s="98">
        <v>0.7966487471</v>
      </c>
      <c r="AL51" s="98">
        <v>1.3458353811999999</v>
      </c>
      <c r="AM51" s="98">
        <v>0.74534641980000005</v>
      </c>
      <c r="AN51" s="98">
        <v>1.0645446508</v>
      </c>
      <c r="AO51" s="98">
        <v>0.72985669760000005</v>
      </c>
      <c r="AP51" s="98">
        <v>1.5527093429000001</v>
      </c>
      <c r="AQ51" s="98">
        <v>0.2733128085</v>
      </c>
      <c r="AR51" s="98">
        <v>0.80980066449999999</v>
      </c>
      <c r="AS51" s="98">
        <v>0.55520305160000005</v>
      </c>
      <c r="AT51" s="98">
        <v>1.1811482558999999</v>
      </c>
      <c r="AU51" s="97" t="s">
        <v>28</v>
      </c>
      <c r="AV51" s="97" t="s">
        <v>28</v>
      </c>
      <c r="AW51" s="97" t="s">
        <v>28</v>
      </c>
      <c r="AX51" s="97" t="s">
        <v>28</v>
      </c>
      <c r="AY51" s="97" t="s">
        <v>28</v>
      </c>
      <c r="AZ51" s="97" t="s">
        <v>28</v>
      </c>
      <c r="BA51" s="97" t="s">
        <v>28</v>
      </c>
      <c r="BB51" s="97" t="s">
        <v>28</v>
      </c>
      <c r="BC51" s="109" t="s">
        <v>28</v>
      </c>
      <c r="BD51" s="110">
        <v>56</v>
      </c>
      <c r="BE51" s="110">
        <v>52</v>
      </c>
      <c r="BF51" s="110">
        <v>56</v>
      </c>
      <c r="BQ51" s="46"/>
      <c r="CC51" s="4"/>
      <c r="CO51" s="4"/>
    </row>
    <row r="52" spans="1:93" s="3" customFormat="1" x14ac:dyDescent="0.3">
      <c r="A52" s="9"/>
      <c r="B52" s="3" t="s">
        <v>80</v>
      </c>
      <c r="C52" s="103">
        <v>259</v>
      </c>
      <c r="D52" s="104">
        <v>424</v>
      </c>
      <c r="E52" s="99"/>
      <c r="F52" s="105"/>
      <c r="G52" s="105"/>
      <c r="H52" s="105">
        <v>0.51367186249999996</v>
      </c>
      <c r="I52" s="106">
        <v>61.084905659999997</v>
      </c>
      <c r="J52" s="105">
        <v>54.080763857000001</v>
      </c>
      <c r="K52" s="105">
        <v>68.996172268999999</v>
      </c>
      <c r="L52" s="105">
        <v>0.96000066760000002</v>
      </c>
      <c r="M52" s="105">
        <v>0.84931860410000004</v>
      </c>
      <c r="N52" s="105">
        <v>1.0851066695</v>
      </c>
      <c r="O52" s="104">
        <v>280</v>
      </c>
      <c r="P52" s="104">
        <v>438</v>
      </c>
      <c r="Q52" s="99"/>
      <c r="R52" s="105"/>
      <c r="S52" s="105"/>
      <c r="T52" s="105">
        <v>0.87196669159999995</v>
      </c>
      <c r="U52" s="106">
        <v>63.926940639000001</v>
      </c>
      <c r="V52" s="105">
        <v>56.861053124000001</v>
      </c>
      <c r="W52" s="105">
        <v>71.870876723999999</v>
      </c>
      <c r="X52" s="105">
        <v>1.0097325148</v>
      </c>
      <c r="Y52" s="105">
        <v>0.89753370340000005</v>
      </c>
      <c r="Z52" s="105">
        <v>1.1359570648999999</v>
      </c>
      <c r="AA52" s="104">
        <v>329</v>
      </c>
      <c r="AB52" s="104">
        <v>511</v>
      </c>
      <c r="AC52" s="99"/>
      <c r="AD52" s="105"/>
      <c r="AE52" s="105"/>
      <c r="AF52" s="105">
        <v>0.52703448350000004</v>
      </c>
      <c r="AG52" s="106">
        <v>64.383561643999997</v>
      </c>
      <c r="AH52" s="105">
        <v>57.789207353000002</v>
      </c>
      <c r="AI52" s="105">
        <v>71.730400880000005</v>
      </c>
      <c r="AJ52" s="105">
        <v>1.0357039507000001</v>
      </c>
      <c r="AK52" s="105">
        <v>0.92902423590000005</v>
      </c>
      <c r="AL52" s="105">
        <v>1.1546336813</v>
      </c>
      <c r="AM52" s="105">
        <v>0.93024432909999999</v>
      </c>
      <c r="AN52" s="105">
        <v>1.0071428571000001</v>
      </c>
      <c r="AO52" s="105">
        <v>0.85877983130000002</v>
      </c>
      <c r="AP52" s="105">
        <v>1.1811371177000001</v>
      </c>
      <c r="AQ52" s="105">
        <v>0.59785052019999996</v>
      </c>
      <c r="AR52" s="105">
        <v>1.046525978</v>
      </c>
      <c r="AS52" s="105">
        <v>0.88382565469999996</v>
      </c>
      <c r="AT52" s="105">
        <v>1.2391772256</v>
      </c>
      <c r="AU52" s="103" t="s">
        <v>28</v>
      </c>
      <c r="AV52" s="103" t="s">
        <v>28</v>
      </c>
      <c r="AW52" s="103" t="s">
        <v>28</v>
      </c>
      <c r="AX52" s="103" t="s">
        <v>28</v>
      </c>
      <c r="AY52" s="103" t="s">
        <v>28</v>
      </c>
      <c r="AZ52" s="103" t="s">
        <v>28</v>
      </c>
      <c r="BA52" s="103" t="s">
        <v>28</v>
      </c>
      <c r="BB52" s="103" t="s">
        <v>28</v>
      </c>
      <c r="BC52" s="101" t="s">
        <v>28</v>
      </c>
      <c r="BD52" s="102">
        <v>259</v>
      </c>
      <c r="BE52" s="102">
        <v>280</v>
      </c>
      <c r="BF52" s="102">
        <v>329</v>
      </c>
      <c r="BG52" s="37"/>
      <c r="BH52" s="37"/>
      <c r="BI52" s="37"/>
      <c r="BJ52" s="37"/>
      <c r="BK52" s="37"/>
      <c r="BL52" s="37"/>
      <c r="BM52" s="37"/>
      <c r="BN52" s="37"/>
      <c r="BO52" s="37"/>
      <c r="BP52" s="37"/>
      <c r="BQ52" s="37"/>
      <c r="BR52" s="37"/>
      <c r="BS52" s="37"/>
      <c r="BT52" s="37"/>
      <c r="BU52" s="37"/>
      <c r="BV52" s="37"/>
      <c r="BW52" s="37"/>
    </row>
    <row r="53" spans="1:93" x14ac:dyDescent="0.3">
      <c r="A53" s="9"/>
      <c r="B53" t="s">
        <v>83</v>
      </c>
      <c r="C53" s="97">
        <v>198</v>
      </c>
      <c r="D53" s="107">
        <v>299</v>
      </c>
      <c r="E53" s="108"/>
      <c r="F53" s="98"/>
      <c r="G53" s="98"/>
      <c r="H53" s="98">
        <v>0.57613171549999997</v>
      </c>
      <c r="I53" s="100">
        <v>66.220735786000006</v>
      </c>
      <c r="J53" s="98">
        <v>57.610512983</v>
      </c>
      <c r="K53" s="98">
        <v>76.117805951999998</v>
      </c>
      <c r="L53" s="98">
        <v>1.0407145575000001</v>
      </c>
      <c r="M53" s="98">
        <v>0.90483273779999995</v>
      </c>
      <c r="N53" s="98">
        <v>1.1970022138</v>
      </c>
      <c r="O53" s="107">
        <v>248</v>
      </c>
      <c r="P53" s="107">
        <v>346</v>
      </c>
      <c r="Q53" s="108"/>
      <c r="R53" s="98"/>
      <c r="S53" s="98"/>
      <c r="T53" s="98">
        <v>5.18114062E-2</v>
      </c>
      <c r="U53" s="100">
        <v>71.676300577999996</v>
      </c>
      <c r="V53" s="98">
        <v>63.288416556999998</v>
      </c>
      <c r="W53" s="98">
        <v>81.175866675999998</v>
      </c>
      <c r="X53" s="98">
        <v>1.1321344414000001</v>
      </c>
      <c r="Y53" s="98">
        <v>0.99902620819999999</v>
      </c>
      <c r="Z53" s="98">
        <v>1.2829777466000001</v>
      </c>
      <c r="AA53" s="107">
        <v>255</v>
      </c>
      <c r="AB53" s="107">
        <v>397</v>
      </c>
      <c r="AC53" s="108"/>
      <c r="AD53" s="98"/>
      <c r="AE53" s="98"/>
      <c r="AF53" s="98">
        <v>0.60299807439999997</v>
      </c>
      <c r="AG53" s="100">
        <v>64.231738035000006</v>
      </c>
      <c r="AH53" s="98">
        <v>56.812691620000003</v>
      </c>
      <c r="AI53" s="98">
        <v>72.619621662</v>
      </c>
      <c r="AJ53" s="98">
        <v>1.0332616455000001</v>
      </c>
      <c r="AK53" s="98">
        <v>0.91339585899999998</v>
      </c>
      <c r="AL53" s="98">
        <v>1.1688575304</v>
      </c>
      <c r="AM53" s="98">
        <v>0.2188394578</v>
      </c>
      <c r="AN53" s="98">
        <v>0.89613634519999996</v>
      </c>
      <c r="AO53" s="98">
        <v>0.75242001280000004</v>
      </c>
      <c r="AP53" s="98">
        <v>1.0673032820999999</v>
      </c>
      <c r="AQ53" s="98">
        <v>0.4061557542</v>
      </c>
      <c r="AR53" s="98">
        <v>1.082384539</v>
      </c>
      <c r="AS53" s="98">
        <v>0.89796429190000004</v>
      </c>
      <c r="AT53" s="98">
        <v>1.304680265</v>
      </c>
      <c r="AU53" s="97" t="s">
        <v>28</v>
      </c>
      <c r="AV53" s="97" t="s">
        <v>28</v>
      </c>
      <c r="AW53" s="97" t="s">
        <v>28</v>
      </c>
      <c r="AX53" s="97" t="s">
        <v>28</v>
      </c>
      <c r="AY53" s="97" t="s">
        <v>28</v>
      </c>
      <c r="AZ53" s="97" t="s">
        <v>28</v>
      </c>
      <c r="BA53" s="97" t="s">
        <v>28</v>
      </c>
      <c r="BB53" s="97" t="s">
        <v>28</v>
      </c>
      <c r="BC53" s="109" t="s">
        <v>28</v>
      </c>
      <c r="BD53" s="110">
        <v>198</v>
      </c>
      <c r="BE53" s="110">
        <v>248</v>
      </c>
      <c r="BF53" s="110">
        <v>255</v>
      </c>
    </row>
    <row r="54" spans="1:93" x14ac:dyDescent="0.3">
      <c r="A54" s="9"/>
      <c r="B54" t="s">
        <v>79</v>
      </c>
      <c r="C54" s="97">
        <v>158</v>
      </c>
      <c r="D54" s="107">
        <v>255</v>
      </c>
      <c r="E54" s="108"/>
      <c r="F54" s="98"/>
      <c r="G54" s="98"/>
      <c r="H54" s="98">
        <v>0.73915707860000002</v>
      </c>
      <c r="I54" s="100">
        <v>61.960784314000001</v>
      </c>
      <c r="J54" s="98">
        <v>53.015022213999998</v>
      </c>
      <c r="K54" s="98">
        <v>72.416055533999995</v>
      </c>
      <c r="L54" s="98">
        <v>0.97376583729999999</v>
      </c>
      <c r="M54" s="98">
        <v>0.83271104460000001</v>
      </c>
      <c r="N54" s="98">
        <v>1.1387142179</v>
      </c>
      <c r="O54" s="107">
        <v>177</v>
      </c>
      <c r="P54" s="107">
        <v>280</v>
      </c>
      <c r="Q54" s="108"/>
      <c r="R54" s="98"/>
      <c r="S54" s="98"/>
      <c r="T54" s="98">
        <v>0.9838693691</v>
      </c>
      <c r="U54" s="100">
        <v>63.214285713999999</v>
      </c>
      <c r="V54" s="98">
        <v>54.555056403999998</v>
      </c>
      <c r="W54" s="98">
        <v>73.247947702999994</v>
      </c>
      <c r="X54" s="98">
        <v>0.99847605790000005</v>
      </c>
      <c r="Y54" s="98">
        <v>0.86125025399999999</v>
      </c>
      <c r="Z54" s="98">
        <v>1.1575664955</v>
      </c>
      <c r="AA54" s="107">
        <v>228</v>
      </c>
      <c r="AB54" s="107">
        <v>369</v>
      </c>
      <c r="AC54" s="108"/>
      <c r="AD54" s="98"/>
      <c r="AE54" s="98"/>
      <c r="AF54" s="98">
        <v>0.92741802220000003</v>
      </c>
      <c r="AG54" s="100">
        <v>61.788617885999997</v>
      </c>
      <c r="AH54" s="98">
        <v>54.267058484000003</v>
      </c>
      <c r="AI54" s="98">
        <v>70.352685531999995</v>
      </c>
      <c r="AJ54" s="98">
        <v>0.99396047720000003</v>
      </c>
      <c r="AK54" s="98">
        <v>0.87249578510000003</v>
      </c>
      <c r="AL54" s="98">
        <v>1.1323349030000001</v>
      </c>
      <c r="AM54" s="98">
        <v>0.81987515570000002</v>
      </c>
      <c r="AN54" s="98">
        <v>0.97744706260000003</v>
      </c>
      <c r="AO54" s="98">
        <v>0.80319567650000001</v>
      </c>
      <c r="AP54" s="98">
        <v>1.1895018713000001</v>
      </c>
      <c r="AQ54" s="98">
        <v>0.85480027439999995</v>
      </c>
      <c r="AR54" s="98">
        <v>1.0202305605999999</v>
      </c>
      <c r="AS54" s="98">
        <v>0.82325836340000003</v>
      </c>
      <c r="AT54" s="98">
        <v>1.2643301823999999</v>
      </c>
      <c r="AU54" s="97" t="s">
        <v>28</v>
      </c>
      <c r="AV54" s="97" t="s">
        <v>28</v>
      </c>
      <c r="AW54" s="97" t="s">
        <v>28</v>
      </c>
      <c r="AX54" s="97" t="s">
        <v>28</v>
      </c>
      <c r="AY54" s="97" t="s">
        <v>28</v>
      </c>
      <c r="AZ54" s="97" t="s">
        <v>28</v>
      </c>
      <c r="BA54" s="97" t="s">
        <v>28</v>
      </c>
      <c r="BB54" s="97" t="s">
        <v>28</v>
      </c>
      <c r="BC54" s="109" t="s">
        <v>28</v>
      </c>
      <c r="BD54" s="110">
        <v>158</v>
      </c>
      <c r="BE54" s="110">
        <v>177</v>
      </c>
      <c r="BF54" s="110">
        <v>228</v>
      </c>
    </row>
    <row r="55" spans="1:93" x14ac:dyDescent="0.3">
      <c r="A55" s="9"/>
      <c r="B55" t="s">
        <v>84</v>
      </c>
      <c r="C55" s="97">
        <v>162</v>
      </c>
      <c r="D55" s="107">
        <v>246</v>
      </c>
      <c r="E55" s="108"/>
      <c r="F55" s="98"/>
      <c r="G55" s="98"/>
      <c r="H55" s="98">
        <v>0.66313248479999998</v>
      </c>
      <c r="I55" s="100">
        <v>65.853658537000001</v>
      </c>
      <c r="J55" s="98">
        <v>56.455102230999998</v>
      </c>
      <c r="K55" s="98">
        <v>76.816871660000004</v>
      </c>
      <c r="L55" s="98">
        <v>1.0349456297999999</v>
      </c>
      <c r="M55" s="98">
        <v>0.88673844749999997</v>
      </c>
      <c r="N55" s="98">
        <v>1.2079237791999999</v>
      </c>
      <c r="O55" s="107">
        <v>193</v>
      </c>
      <c r="P55" s="107">
        <v>288</v>
      </c>
      <c r="Q55" s="108"/>
      <c r="R55" s="98"/>
      <c r="S55" s="98"/>
      <c r="T55" s="98">
        <v>0.43148586690000001</v>
      </c>
      <c r="U55" s="100">
        <v>67.013888889</v>
      </c>
      <c r="V55" s="98">
        <v>58.196115007000003</v>
      </c>
      <c r="W55" s="98">
        <v>77.167716494999993</v>
      </c>
      <c r="X55" s="98">
        <v>1.0584911755999999</v>
      </c>
      <c r="Y55" s="98">
        <v>0.91870969709999994</v>
      </c>
      <c r="Z55" s="98">
        <v>1.2195403754</v>
      </c>
      <c r="AA55" s="107">
        <v>196</v>
      </c>
      <c r="AB55" s="107">
        <v>308</v>
      </c>
      <c r="AC55" s="108"/>
      <c r="AD55" s="98"/>
      <c r="AE55" s="98"/>
      <c r="AF55" s="98">
        <v>0.74400879499999995</v>
      </c>
      <c r="AG55" s="100">
        <v>63.636363635999999</v>
      </c>
      <c r="AH55" s="98">
        <v>55.322939118000001</v>
      </c>
      <c r="AI55" s="98">
        <v>73.199053438000007</v>
      </c>
      <c r="AJ55" s="98">
        <v>1.0236841756999999</v>
      </c>
      <c r="AK55" s="98">
        <v>0.88950675170000004</v>
      </c>
      <c r="AL55" s="98">
        <v>1.1781015596</v>
      </c>
      <c r="AM55" s="98">
        <v>0.61007051869999995</v>
      </c>
      <c r="AN55" s="98">
        <v>0.94959962320000002</v>
      </c>
      <c r="AO55" s="98">
        <v>0.77843562619999995</v>
      </c>
      <c r="AP55" s="98">
        <v>1.1583995054</v>
      </c>
      <c r="AQ55" s="98">
        <v>0.86980708309999999</v>
      </c>
      <c r="AR55" s="98">
        <v>1.0176183128</v>
      </c>
      <c r="AS55" s="98">
        <v>0.82581783900000005</v>
      </c>
      <c r="AT55" s="98">
        <v>1.2539654407</v>
      </c>
      <c r="AU55" s="97" t="s">
        <v>28</v>
      </c>
      <c r="AV55" s="97" t="s">
        <v>28</v>
      </c>
      <c r="AW55" s="97" t="s">
        <v>28</v>
      </c>
      <c r="AX55" s="97" t="s">
        <v>28</v>
      </c>
      <c r="AY55" s="97" t="s">
        <v>28</v>
      </c>
      <c r="AZ55" s="97" t="s">
        <v>28</v>
      </c>
      <c r="BA55" s="97" t="s">
        <v>28</v>
      </c>
      <c r="BB55" s="97" t="s">
        <v>28</v>
      </c>
      <c r="BC55" s="109" t="s">
        <v>28</v>
      </c>
      <c r="BD55" s="110">
        <v>162</v>
      </c>
      <c r="BE55" s="110">
        <v>193</v>
      </c>
      <c r="BF55" s="110">
        <v>196</v>
      </c>
    </row>
    <row r="56" spans="1:93" x14ac:dyDescent="0.3">
      <c r="A56" s="9"/>
      <c r="B56" t="s">
        <v>81</v>
      </c>
      <c r="C56" s="97">
        <v>179</v>
      </c>
      <c r="D56" s="107">
        <v>281</v>
      </c>
      <c r="E56" s="108"/>
      <c r="F56" s="98"/>
      <c r="G56" s="98"/>
      <c r="H56" s="98">
        <v>0.98814342460000004</v>
      </c>
      <c r="I56" s="100">
        <v>63.701067616000003</v>
      </c>
      <c r="J56" s="98">
        <v>55.020549142999997</v>
      </c>
      <c r="K56" s="98">
        <v>73.751099881000002</v>
      </c>
      <c r="L56" s="98">
        <v>1.0011158531</v>
      </c>
      <c r="M56" s="98">
        <v>0.86418109639999996</v>
      </c>
      <c r="N56" s="98">
        <v>1.1597487556999999</v>
      </c>
      <c r="O56" s="107">
        <v>209</v>
      </c>
      <c r="P56" s="107">
        <v>313</v>
      </c>
      <c r="Q56" s="108"/>
      <c r="R56" s="98"/>
      <c r="S56" s="98"/>
      <c r="T56" s="98">
        <v>0.44335470999999999</v>
      </c>
      <c r="U56" s="100">
        <v>66.773162939000002</v>
      </c>
      <c r="V56" s="98">
        <v>58.307323545000003</v>
      </c>
      <c r="W56" s="98">
        <v>76.468186462000006</v>
      </c>
      <c r="X56" s="98">
        <v>1.0546888848</v>
      </c>
      <c r="Y56" s="98">
        <v>0.92044486640000001</v>
      </c>
      <c r="Z56" s="98">
        <v>1.2085119754</v>
      </c>
      <c r="AA56" s="107">
        <v>229</v>
      </c>
      <c r="AB56" s="107">
        <v>395</v>
      </c>
      <c r="AC56" s="108"/>
      <c r="AD56" s="98"/>
      <c r="AE56" s="98"/>
      <c r="AF56" s="98">
        <v>0.29305438160000002</v>
      </c>
      <c r="AG56" s="100">
        <v>57.974683544000001</v>
      </c>
      <c r="AH56" s="98">
        <v>50.931844617000003</v>
      </c>
      <c r="AI56" s="98">
        <v>65.991403950000006</v>
      </c>
      <c r="AJ56" s="98">
        <v>0.93260775350000003</v>
      </c>
      <c r="AK56" s="98">
        <v>0.81887186919999999</v>
      </c>
      <c r="AL56" s="98">
        <v>1.0621407996000001</v>
      </c>
      <c r="AM56" s="98">
        <v>0.13967601769999999</v>
      </c>
      <c r="AN56" s="98">
        <v>0.86823329900000001</v>
      </c>
      <c r="AO56" s="98">
        <v>0.71979286470000003</v>
      </c>
      <c r="AP56" s="98">
        <v>1.0472860992999999</v>
      </c>
      <c r="AQ56" s="98">
        <v>0.64372870159999995</v>
      </c>
      <c r="AR56" s="98">
        <v>1.0482267478</v>
      </c>
      <c r="AS56" s="98">
        <v>0.85855734650000004</v>
      </c>
      <c r="AT56" s="98">
        <v>1.2797972312000001</v>
      </c>
      <c r="AU56" s="97" t="s">
        <v>28</v>
      </c>
      <c r="AV56" s="97" t="s">
        <v>28</v>
      </c>
      <c r="AW56" s="97" t="s">
        <v>28</v>
      </c>
      <c r="AX56" s="97" t="s">
        <v>28</v>
      </c>
      <c r="AY56" s="97" t="s">
        <v>28</v>
      </c>
      <c r="AZ56" s="97" t="s">
        <v>28</v>
      </c>
      <c r="BA56" s="97" t="s">
        <v>28</v>
      </c>
      <c r="BB56" s="97" t="s">
        <v>28</v>
      </c>
      <c r="BC56" s="109" t="s">
        <v>28</v>
      </c>
      <c r="BD56" s="110">
        <v>179</v>
      </c>
      <c r="BE56" s="110">
        <v>209</v>
      </c>
      <c r="BF56" s="110">
        <v>229</v>
      </c>
    </row>
    <row r="57" spans="1:93" x14ac:dyDescent="0.3">
      <c r="A57" s="9"/>
      <c r="B57" t="s">
        <v>82</v>
      </c>
      <c r="C57" s="97">
        <v>116</v>
      </c>
      <c r="D57" s="107">
        <v>207</v>
      </c>
      <c r="E57" s="108"/>
      <c r="F57" s="98"/>
      <c r="G57" s="98"/>
      <c r="H57" s="98">
        <v>0.17233943469999999</v>
      </c>
      <c r="I57" s="100">
        <v>56.038647343000001</v>
      </c>
      <c r="J57" s="98">
        <v>46.714915171000001</v>
      </c>
      <c r="K57" s="98">
        <v>67.223283710000004</v>
      </c>
      <c r="L57" s="98">
        <v>0.880694474</v>
      </c>
      <c r="M57" s="98">
        <v>0.73381320660000005</v>
      </c>
      <c r="N57" s="98">
        <v>1.0569757393999999</v>
      </c>
      <c r="O57" s="107">
        <v>144</v>
      </c>
      <c r="P57" s="107">
        <v>236</v>
      </c>
      <c r="Q57" s="108"/>
      <c r="R57" s="98"/>
      <c r="S57" s="98"/>
      <c r="T57" s="98">
        <v>0.65880481840000005</v>
      </c>
      <c r="U57" s="100">
        <v>61.016949152999999</v>
      </c>
      <c r="V57" s="98">
        <v>51.822340936000003</v>
      </c>
      <c r="W57" s="98">
        <v>71.842915942999994</v>
      </c>
      <c r="X57" s="98">
        <v>0.96376890390000003</v>
      </c>
      <c r="Y57" s="98">
        <v>0.81815138340000004</v>
      </c>
      <c r="Z57" s="98">
        <v>1.1353039535</v>
      </c>
      <c r="AA57" s="107">
        <v>174</v>
      </c>
      <c r="AB57" s="107">
        <v>309</v>
      </c>
      <c r="AC57" s="108"/>
      <c r="AD57" s="98"/>
      <c r="AE57" s="98"/>
      <c r="AF57" s="98">
        <v>0.1934736393</v>
      </c>
      <c r="AG57" s="100">
        <v>56.310679612000001</v>
      </c>
      <c r="AH57" s="98">
        <v>48.535705458000002</v>
      </c>
      <c r="AI57" s="98">
        <v>65.331133202000004</v>
      </c>
      <c r="AJ57" s="98">
        <v>0.90583981150000004</v>
      </c>
      <c r="AK57" s="98">
        <v>0.78040102229999997</v>
      </c>
      <c r="AL57" s="98">
        <v>1.0514411701999999</v>
      </c>
      <c r="AM57" s="98">
        <v>0.47615822969999999</v>
      </c>
      <c r="AN57" s="98">
        <v>0.92286947139999997</v>
      </c>
      <c r="AO57" s="98">
        <v>0.74002531449999998</v>
      </c>
      <c r="AP57" s="98">
        <v>1.1508904419999999</v>
      </c>
      <c r="AQ57" s="98">
        <v>0.49511951050000003</v>
      </c>
      <c r="AR57" s="98">
        <v>1.0888369375</v>
      </c>
      <c r="AS57" s="98">
        <v>0.852641918</v>
      </c>
      <c r="AT57" s="98">
        <v>1.3904616361</v>
      </c>
      <c r="AU57" s="97" t="s">
        <v>28</v>
      </c>
      <c r="AV57" s="97" t="s">
        <v>28</v>
      </c>
      <c r="AW57" s="97" t="s">
        <v>28</v>
      </c>
      <c r="AX57" s="97" t="s">
        <v>28</v>
      </c>
      <c r="AY57" s="97" t="s">
        <v>28</v>
      </c>
      <c r="AZ57" s="97" t="s">
        <v>28</v>
      </c>
      <c r="BA57" s="97" t="s">
        <v>28</v>
      </c>
      <c r="BB57" s="97" t="s">
        <v>28</v>
      </c>
      <c r="BC57" s="109" t="s">
        <v>28</v>
      </c>
      <c r="BD57" s="110">
        <v>116</v>
      </c>
      <c r="BE57" s="110">
        <v>144</v>
      </c>
      <c r="BF57" s="110">
        <v>174</v>
      </c>
    </row>
    <row r="58" spans="1:93" x14ac:dyDescent="0.3">
      <c r="A58" s="9"/>
      <c r="B58" t="s">
        <v>86</v>
      </c>
      <c r="C58" s="97">
        <v>97</v>
      </c>
      <c r="D58" s="107">
        <v>149</v>
      </c>
      <c r="E58" s="108"/>
      <c r="F58" s="98"/>
      <c r="G58" s="98"/>
      <c r="H58" s="98">
        <v>0.8223365413</v>
      </c>
      <c r="I58" s="100">
        <v>65.100671141000007</v>
      </c>
      <c r="J58" s="98">
        <v>53.353024456999997</v>
      </c>
      <c r="K58" s="98">
        <v>79.434997848999998</v>
      </c>
      <c r="L58" s="98">
        <v>1.0231117996000001</v>
      </c>
      <c r="M58" s="98">
        <v>0.83812101299999997</v>
      </c>
      <c r="N58" s="98">
        <v>1.2489339107999999</v>
      </c>
      <c r="O58" s="107">
        <v>78</v>
      </c>
      <c r="P58" s="107">
        <v>136</v>
      </c>
      <c r="Q58" s="108"/>
      <c r="R58" s="98"/>
      <c r="S58" s="98"/>
      <c r="T58" s="98">
        <v>0.3834899363</v>
      </c>
      <c r="U58" s="100">
        <v>57.352941176000002</v>
      </c>
      <c r="V58" s="98">
        <v>45.938424695999998</v>
      </c>
      <c r="W58" s="98">
        <v>71.603671292000001</v>
      </c>
      <c r="X58" s="98">
        <v>0.90589552610000001</v>
      </c>
      <c r="Y58" s="98">
        <v>0.72534892120000005</v>
      </c>
      <c r="Z58" s="98">
        <v>1.1313819877</v>
      </c>
      <c r="AA58" s="107">
        <v>91</v>
      </c>
      <c r="AB58" s="107">
        <v>166</v>
      </c>
      <c r="AC58" s="108"/>
      <c r="AD58" s="98"/>
      <c r="AE58" s="98"/>
      <c r="AF58" s="98">
        <v>0.23112978479999999</v>
      </c>
      <c r="AG58" s="100">
        <v>54.819277108000001</v>
      </c>
      <c r="AH58" s="98">
        <v>44.637836509000003</v>
      </c>
      <c r="AI58" s="98">
        <v>67.323001688999994</v>
      </c>
      <c r="AJ58" s="98">
        <v>0.8818484164</v>
      </c>
      <c r="AK58" s="98">
        <v>0.71782077369999997</v>
      </c>
      <c r="AL58" s="98">
        <v>1.0833576542000001</v>
      </c>
      <c r="AM58" s="98">
        <v>0.76966412009999996</v>
      </c>
      <c r="AN58" s="98">
        <v>0.95582329320000003</v>
      </c>
      <c r="AO58" s="98">
        <v>0.70637343860000001</v>
      </c>
      <c r="AP58" s="98">
        <v>1.2933642713</v>
      </c>
      <c r="AQ58" s="98">
        <v>0.40475543819999998</v>
      </c>
      <c r="AR58" s="98">
        <v>0.88098847790000001</v>
      </c>
      <c r="AS58" s="98">
        <v>0.65390611489999995</v>
      </c>
      <c r="AT58" s="98">
        <v>1.1869298671999999</v>
      </c>
      <c r="AU58" s="97" t="s">
        <v>28</v>
      </c>
      <c r="AV58" s="97" t="s">
        <v>28</v>
      </c>
      <c r="AW58" s="97" t="s">
        <v>28</v>
      </c>
      <c r="AX58" s="97" t="s">
        <v>28</v>
      </c>
      <c r="AY58" s="97" t="s">
        <v>28</v>
      </c>
      <c r="AZ58" s="97" t="s">
        <v>28</v>
      </c>
      <c r="BA58" s="97" t="s">
        <v>28</v>
      </c>
      <c r="BB58" s="97" t="s">
        <v>28</v>
      </c>
      <c r="BC58" s="109" t="s">
        <v>28</v>
      </c>
      <c r="BD58" s="110">
        <v>97</v>
      </c>
      <c r="BE58" s="110">
        <v>78</v>
      </c>
      <c r="BF58" s="110">
        <v>91</v>
      </c>
    </row>
    <row r="59" spans="1:93" x14ac:dyDescent="0.3">
      <c r="A59" s="9"/>
      <c r="B59" t="s">
        <v>89</v>
      </c>
      <c r="C59" s="97">
        <v>114</v>
      </c>
      <c r="D59" s="107">
        <v>160</v>
      </c>
      <c r="E59" s="108"/>
      <c r="F59" s="98"/>
      <c r="G59" s="98"/>
      <c r="H59" s="98">
        <v>0.22837317700000001</v>
      </c>
      <c r="I59" s="100">
        <v>71.25</v>
      </c>
      <c r="J59" s="98">
        <v>59.301071397000001</v>
      </c>
      <c r="K59" s="98">
        <v>85.606589905999996</v>
      </c>
      <c r="L59" s="98">
        <v>1.1197536745000001</v>
      </c>
      <c r="M59" s="98">
        <v>0.93152452249999995</v>
      </c>
      <c r="N59" s="98">
        <v>1.3460174812000001</v>
      </c>
      <c r="O59" s="107">
        <v>108</v>
      </c>
      <c r="P59" s="107">
        <v>169</v>
      </c>
      <c r="Q59" s="108"/>
      <c r="R59" s="98"/>
      <c r="S59" s="98"/>
      <c r="T59" s="98">
        <v>0.9227829407</v>
      </c>
      <c r="U59" s="100">
        <v>63.905325443999999</v>
      </c>
      <c r="V59" s="98">
        <v>52.921256155999998</v>
      </c>
      <c r="W59" s="98">
        <v>77.169192811000002</v>
      </c>
      <c r="X59" s="98">
        <v>1.0093911006</v>
      </c>
      <c r="Y59" s="98">
        <v>0.83555355379999996</v>
      </c>
      <c r="Z59" s="98">
        <v>1.2193956800000001</v>
      </c>
      <c r="AA59" s="107">
        <v>123</v>
      </c>
      <c r="AB59" s="107">
        <v>208</v>
      </c>
      <c r="AC59" s="108"/>
      <c r="AD59" s="98"/>
      <c r="AE59" s="98"/>
      <c r="AF59" s="98">
        <v>0.58036458120000001</v>
      </c>
      <c r="AG59" s="100">
        <v>59.134615384999996</v>
      </c>
      <c r="AH59" s="98">
        <v>49.555460705999998</v>
      </c>
      <c r="AI59" s="98">
        <v>70.565436925</v>
      </c>
      <c r="AJ59" s="98">
        <v>0.95126695719999999</v>
      </c>
      <c r="AK59" s="98">
        <v>0.79685706710000004</v>
      </c>
      <c r="AL59" s="98">
        <v>1.1355974128999999</v>
      </c>
      <c r="AM59" s="98">
        <v>0.55629068920000002</v>
      </c>
      <c r="AN59" s="98">
        <v>0.92534722219999999</v>
      </c>
      <c r="AO59" s="98">
        <v>0.71459163520000002</v>
      </c>
      <c r="AP59" s="98">
        <v>1.1982612719000001</v>
      </c>
      <c r="AQ59" s="98">
        <v>0.41783271919999998</v>
      </c>
      <c r="AR59" s="98">
        <v>0.89691684829999996</v>
      </c>
      <c r="AS59" s="98">
        <v>0.68937037310000004</v>
      </c>
      <c r="AT59" s="98">
        <v>1.1669486595</v>
      </c>
      <c r="AU59" s="97" t="s">
        <v>28</v>
      </c>
      <c r="AV59" s="97" t="s">
        <v>28</v>
      </c>
      <c r="AW59" s="97" t="s">
        <v>28</v>
      </c>
      <c r="AX59" s="97" t="s">
        <v>28</v>
      </c>
      <c r="AY59" s="97" t="s">
        <v>28</v>
      </c>
      <c r="AZ59" s="97" t="s">
        <v>28</v>
      </c>
      <c r="BA59" s="97" t="s">
        <v>28</v>
      </c>
      <c r="BB59" s="97" t="s">
        <v>28</v>
      </c>
      <c r="BC59" s="109" t="s">
        <v>28</v>
      </c>
      <c r="BD59" s="110">
        <v>114</v>
      </c>
      <c r="BE59" s="110">
        <v>108</v>
      </c>
      <c r="BF59" s="110">
        <v>123</v>
      </c>
    </row>
    <row r="60" spans="1:93" x14ac:dyDescent="0.3">
      <c r="A60" s="9"/>
      <c r="B60" t="s">
        <v>87</v>
      </c>
      <c r="C60" s="97">
        <v>194</v>
      </c>
      <c r="D60" s="107">
        <v>292</v>
      </c>
      <c r="E60" s="108"/>
      <c r="F60" s="98"/>
      <c r="G60" s="98"/>
      <c r="H60" s="98">
        <v>0.54922897660000003</v>
      </c>
      <c r="I60" s="100">
        <v>66.438356163999998</v>
      </c>
      <c r="J60" s="98">
        <v>57.717321597000002</v>
      </c>
      <c r="K60" s="98">
        <v>76.477131087999993</v>
      </c>
      <c r="L60" s="98">
        <v>1.0441346448</v>
      </c>
      <c r="M60" s="98">
        <v>0.90651599670000005</v>
      </c>
      <c r="N60" s="98">
        <v>1.2026452488999999</v>
      </c>
      <c r="O60" s="107">
        <v>229</v>
      </c>
      <c r="P60" s="107">
        <v>363</v>
      </c>
      <c r="Q60" s="108"/>
      <c r="R60" s="98"/>
      <c r="S60" s="98"/>
      <c r="T60" s="98">
        <v>0.95716084270000001</v>
      </c>
      <c r="U60" s="100">
        <v>63.085399449000001</v>
      </c>
      <c r="V60" s="98">
        <v>55.421704198</v>
      </c>
      <c r="W60" s="98">
        <v>71.808827989999997</v>
      </c>
      <c r="X60" s="98">
        <v>0.99644028630000003</v>
      </c>
      <c r="Y60" s="98">
        <v>0.87486897990000001</v>
      </c>
      <c r="Z60" s="98">
        <v>1.1349050736999999</v>
      </c>
      <c r="AA60" s="107">
        <v>280</v>
      </c>
      <c r="AB60" s="107">
        <v>462</v>
      </c>
      <c r="AC60" s="108"/>
      <c r="AD60" s="98"/>
      <c r="AE60" s="98"/>
      <c r="AF60" s="98">
        <v>0.67260564649999999</v>
      </c>
      <c r="AG60" s="100">
        <v>60.606060606</v>
      </c>
      <c r="AH60" s="98">
        <v>53.907232182000001</v>
      </c>
      <c r="AI60" s="98">
        <v>68.137324687000003</v>
      </c>
      <c r="AJ60" s="98">
        <v>0.97493731019999996</v>
      </c>
      <c r="AK60" s="98">
        <v>0.86666037890000003</v>
      </c>
      <c r="AL60" s="98">
        <v>1.0967419093999999</v>
      </c>
      <c r="AM60" s="98">
        <v>0.65270320059999998</v>
      </c>
      <c r="AN60" s="98">
        <v>0.96069868999999997</v>
      </c>
      <c r="AO60" s="98">
        <v>0.80676650660000004</v>
      </c>
      <c r="AP60" s="98">
        <v>1.1440013502999999</v>
      </c>
      <c r="AQ60" s="98">
        <v>0.5956225463</v>
      </c>
      <c r="AR60" s="98">
        <v>0.94953281639999998</v>
      </c>
      <c r="AS60" s="98">
        <v>0.78424453080000001</v>
      </c>
      <c r="AT60" s="98">
        <v>1.1496574526000001</v>
      </c>
      <c r="AU60" s="97" t="s">
        <v>28</v>
      </c>
      <c r="AV60" s="97" t="s">
        <v>28</v>
      </c>
      <c r="AW60" s="97" t="s">
        <v>28</v>
      </c>
      <c r="AX60" s="97" t="s">
        <v>28</v>
      </c>
      <c r="AY60" s="97" t="s">
        <v>28</v>
      </c>
      <c r="AZ60" s="97" t="s">
        <v>28</v>
      </c>
      <c r="BA60" s="97" t="s">
        <v>28</v>
      </c>
      <c r="BB60" s="97" t="s">
        <v>28</v>
      </c>
      <c r="BC60" s="109" t="s">
        <v>28</v>
      </c>
      <c r="BD60" s="110">
        <v>194</v>
      </c>
      <c r="BE60" s="110">
        <v>229</v>
      </c>
      <c r="BF60" s="110">
        <v>280</v>
      </c>
    </row>
    <row r="61" spans="1:93" x14ac:dyDescent="0.3">
      <c r="A61" s="9"/>
      <c r="B61" t="s">
        <v>85</v>
      </c>
      <c r="C61" s="97">
        <v>266</v>
      </c>
      <c r="D61" s="107">
        <v>396</v>
      </c>
      <c r="E61" s="108"/>
      <c r="F61" s="98"/>
      <c r="G61" s="98"/>
      <c r="H61" s="98">
        <v>0.37986689350000002</v>
      </c>
      <c r="I61" s="100">
        <v>67.171717172000001</v>
      </c>
      <c r="J61" s="98">
        <v>59.565656885000003</v>
      </c>
      <c r="K61" s="98">
        <v>75.749010819000006</v>
      </c>
      <c r="L61" s="98">
        <v>1.0556600298000001</v>
      </c>
      <c r="M61" s="98">
        <v>0.93544793729999998</v>
      </c>
      <c r="N61" s="98">
        <v>1.1913202799</v>
      </c>
      <c r="O61" s="107">
        <v>271</v>
      </c>
      <c r="P61" s="107">
        <v>433</v>
      </c>
      <c r="Q61" s="108"/>
      <c r="R61" s="98"/>
      <c r="S61" s="98"/>
      <c r="T61" s="98">
        <v>0.85059834229999998</v>
      </c>
      <c r="U61" s="100">
        <v>62.586605081000002</v>
      </c>
      <c r="V61" s="98">
        <v>55.561579475000002</v>
      </c>
      <c r="W61" s="98">
        <v>70.499852102000006</v>
      </c>
      <c r="X61" s="98">
        <v>0.98856177860000005</v>
      </c>
      <c r="Y61" s="98">
        <v>0.87703124850000003</v>
      </c>
      <c r="Z61" s="98">
        <v>1.1142754510999999</v>
      </c>
      <c r="AA61" s="107">
        <v>354</v>
      </c>
      <c r="AB61" s="107">
        <v>521</v>
      </c>
      <c r="AC61" s="108"/>
      <c r="AD61" s="98"/>
      <c r="AE61" s="98"/>
      <c r="AF61" s="98">
        <v>9.6370009000000006E-2</v>
      </c>
      <c r="AG61" s="100">
        <v>67.946257197999998</v>
      </c>
      <c r="AH61" s="98">
        <v>61.224421061999998</v>
      </c>
      <c r="AI61" s="98">
        <v>75.406084484999994</v>
      </c>
      <c r="AJ61" s="98">
        <v>1.0930151303</v>
      </c>
      <c r="AK61" s="98">
        <v>0.98422547780000003</v>
      </c>
      <c r="AL61" s="98">
        <v>1.2138296578000001</v>
      </c>
      <c r="AM61" s="98">
        <v>0.3086896925</v>
      </c>
      <c r="AN61" s="98">
        <v>1.0856357700000001</v>
      </c>
      <c r="AO61" s="98">
        <v>0.92678606190000001</v>
      </c>
      <c r="AP61" s="98">
        <v>1.2717120742000001</v>
      </c>
      <c r="AQ61" s="98">
        <v>0.41270033169999998</v>
      </c>
      <c r="AR61" s="98">
        <v>0.93174043650000005</v>
      </c>
      <c r="AS61" s="98">
        <v>0.7867335003</v>
      </c>
      <c r="AT61" s="98">
        <v>1.1034743541000001</v>
      </c>
      <c r="AU61" s="97" t="s">
        <v>28</v>
      </c>
      <c r="AV61" s="97" t="s">
        <v>28</v>
      </c>
      <c r="AW61" s="97" t="s">
        <v>28</v>
      </c>
      <c r="AX61" s="97" t="s">
        <v>28</v>
      </c>
      <c r="AY61" s="97" t="s">
        <v>28</v>
      </c>
      <c r="AZ61" s="97" t="s">
        <v>28</v>
      </c>
      <c r="BA61" s="97" t="s">
        <v>28</v>
      </c>
      <c r="BB61" s="97" t="s">
        <v>28</v>
      </c>
      <c r="BC61" s="109" t="s">
        <v>28</v>
      </c>
      <c r="BD61" s="110">
        <v>266</v>
      </c>
      <c r="BE61" s="110">
        <v>271</v>
      </c>
      <c r="BF61" s="110">
        <v>354</v>
      </c>
    </row>
    <row r="62" spans="1:93" x14ac:dyDescent="0.3">
      <c r="A62" s="9"/>
      <c r="B62" t="s">
        <v>88</v>
      </c>
      <c r="C62" s="97">
        <v>183</v>
      </c>
      <c r="D62" s="107">
        <v>380</v>
      </c>
      <c r="E62" s="108"/>
      <c r="F62" s="98"/>
      <c r="G62" s="98"/>
      <c r="H62" s="98">
        <v>1.745235E-4</v>
      </c>
      <c r="I62" s="100">
        <v>48.157894736999999</v>
      </c>
      <c r="J62" s="98">
        <v>41.662455659000003</v>
      </c>
      <c r="K62" s="98">
        <v>55.666013651999997</v>
      </c>
      <c r="L62" s="98">
        <v>0.75684181880000001</v>
      </c>
      <c r="M62" s="98">
        <v>0.6543676987</v>
      </c>
      <c r="N62" s="98">
        <v>0.87536340769999998</v>
      </c>
      <c r="O62" s="107">
        <v>237</v>
      </c>
      <c r="P62" s="107">
        <v>469</v>
      </c>
      <c r="Q62" s="108"/>
      <c r="R62" s="98"/>
      <c r="S62" s="98"/>
      <c r="T62" s="98">
        <v>5.52456E-4</v>
      </c>
      <c r="U62" s="100">
        <v>50.533049040999998</v>
      </c>
      <c r="V62" s="98">
        <v>44.492214412999999</v>
      </c>
      <c r="W62" s="98">
        <v>57.394064985</v>
      </c>
      <c r="X62" s="98">
        <v>0.79817463769999997</v>
      </c>
      <c r="Y62" s="98">
        <v>0.70233238519999996</v>
      </c>
      <c r="Z62" s="98">
        <v>0.90709579350000002</v>
      </c>
      <c r="AA62" s="107">
        <v>236</v>
      </c>
      <c r="AB62" s="107">
        <v>464</v>
      </c>
      <c r="AC62" s="108"/>
      <c r="AD62" s="98"/>
      <c r="AE62" s="98"/>
      <c r="AF62" s="98">
        <v>2.1446963999999999E-3</v>
      </c>
      <c r="AG62" s="100">
        <v>50.862068966000002</v>
      </c>
      <c r="AH62" s="98">
        <v>44.769837850999998</v>
      </c>
      <c r="AI62" s="98">
        <v>57.783324301</v>
      </c>
      <c r="AJ62" s="98">
        <v>0.81819092370000002</v>
      </c>
      <c r="AK62" s="98">
        <v>0.71979451380000004</v>
      </c>
      <c r="AL62" s="98">
        <v>0.93003819099999996</v>
      </c>
      <c r="AM62" s="98">
        <v>0.94373789730000002</v>
      </c>
      <c r="AN62" s="98">
        <v>1.006510985</v>
      </c>
      <c r="AO62" s="98">
        <v>0.84050783630000003</v>
      </c>
      <c r="AP62" s="98">
        <v>1.2053003186</v>
      </c>
      <c r="AQ62" s="98">
        <v>0.62468654089999998</v>
      </c>
      <c r="AR62" s="98">
        <v>1.049320144</v>
      </c>
      <c r="AS62" s="98">
        <v>0.86525481609999999</v>
      </c>
      <c r="AT62" s="98">
        <v>1.2725416191000001</v>
      </c>
      <c r="AU62" s="97">
        <v>1</v>
      </c>
      <c r="AV62" s="97">
        <v>2</v>
      </c>
      <c r="AW62" s="97">
        <v>3</v>
      </c>
      <c r="AX62" s="97" t="s">
        <v>28</v>
      </c>
      <c r="AY62" s="97" t="s">
        <v>28</v>
      </c>
      <c r="AZ62" s="97" t="s">
        <v>28</v>
      </c>
      <c r="BA62" s="97" t="s">
        <v>28</v>
      </c>
      <c r="BB62" s="97" t="s">
        <v>28</v>
      </c>
      <c r="BC62" s="109" t="s">
        <v>230</v>
      </c>
      <c r="BD62" s="110">
        <v>183</v>
      </c>
      <c r="BE62" s="110">
        <v>237</v>
      </c>
      <c r="BF62" s="110">
        <v>236</v>
      </c>
    </row>
    <row r="63" spans="1:93" x14ac:dyDescent="0.3">
      <c r="A63" s="9"/>
      <c r="B63" t="s">
        <v>90</v>
      </c>
      <c r="C63" s="97">
        <v>186</v>
      </c>
      <c r="D63" s="107">
        <v>273</v>
      </c>
      <c r="E63" s="108"/>
      <c r="F63" s="98"/>
      <c r="G63" s="98"/>
      <c r="H63" s="98">
        <v>0.35320861009999999</v>
      </c>
      <c r="I63" s="100">
        <v>68.131868131999994</v>
      </c>
      <c r="J63" s="98">
        <v>59.011570366000001</v>
      </c>
      <c r="K63" s="98">
        <v>78.661717123000003</v>
      </c>
      <c r="L63" s="98">
        <v>1.0707496097</v>
      </c>
      <c r="M63" s="98">
        <v>0.92685552230000001</v>
      </c>
      <c r="N63" s="98">
        <v>1.236983218</v>
      </c>
      <c r="O63" s="107">
        <v>176</v>
      </c>
      <c r="P63" s="107">
        <v>279</v>
      </c>
      <c r="Q63" s="108"/>
      <c r="R63" s="98"/>
      <c r="S63" s="98"/>
      <c r="T63" s="98">
        <v>0.96190525339999999</v>
      </c>
      <c r="U63" s="100">
        <v>63.082437276</v>
      </c>
      <c r="V63" s="98">
        <v>54.418520981</v>
      </c>
      <c r="W63" s="98">
        <v>73.125726700000001</v>
      </c>
      <c r="X63" s="98">
        <v>0.99639349840000002</v>
      </c>
      <c r="Y63" s="98">
        <v>0.85909606709999997</v>
      </c>
      <c r="Z63" s="98">
        <v>1.1556332776</v>
      </c>
      <c r="AA63" s="107">
        <v>204</v>
      </c>
      <c r="AB63" s="107">
        <v>333</v>
      </c>
      <c r="AC63" s="108"/>
      <c r="AD63" s="98"/>
      <c r="AE63" s="98"/>
      <c r="AF63" s="98">
        <v>0.83509118169999996</v>
      </c>
      <c r="AG63" s="100">
        <v>61.261261261000001</v>
      </c>
      <c r="AH63" s="98">
        <v>53.405982055999999</v>
      </c>
      <c r="AI63" s="98">
        <v>70.271943082999996</v>
      </c>
      <c r="AJ63" s="98">
        <v>0.98547717300000004</v>
      </c>
      <c r="AK63" s="98">
        <v>0.85867644369999996</v>
      </c>
      <c r="AL63" s="98">
        <v>1.1310025628</v>
      </c>
      <c r="AM63" s="98">
        <v>0.77583312910000002</v>
      </c>
      <c r="AN63" s="98">
        <v>0.97113022110000002</v>
      </c>
      <c r="AO63" s="98">
        <v>0.79379431990000004</v>
      </c>
      <c r="AP63" s="98">
        <v>1.1880834654000001</v>
      </c>
      <c r="AQ63" s="98">
        <v>0.46401095139999998</v>
      </c>
      <c r="AR63" s="98">
        <v>0.92588738579999996</v>
      </c>
      <c r="AS63" s="98">
        <v>0.75343829149999997</v>
      </c>
      <c r="AT63" s="98">
        <v>1.1378071183</v>
      </c>
      <c r="AU63" s="97" t="s">
        <v>28</v>
      </c>
      <c r="AV63" s="97" t="s">
        <v>28</v>
      </c>
      <c r="AW63" s="97" t="s">
        <v>28</v>
      </c>
      <c r="AX63" s="97" t="s">
        <v>28</v>
      </c>
      <c r="AY63" s="97" t="s">
        <v>28</v>
      </c>
      <c r="AZ63" s="97" t="s">
        <v>28</v>
      </c>
      <c r="BA63" s="97" t="s">
        <v>28</v>
      </c>
      <c r="BB63" s="97" t="s">
        <v>28</v>
      </c>
      <c r="BC63" s="109" t="s">
        <v>28</v>
      </c>
      <c r="BD63" s="110">
        <v>186</v>
      </c>
      <c r="BE63" s="110">
        <v>176</v>
      </c>
      <c r="BF63" s="110">
        <v>204</v>
      </c>
    </row>
    <row r="64" spans="1:93" x14ac:dyDescent="0.3">
      <c r="A64" s="9"/>
      <c r="B64" t="s">
        <v>93</v>
      </c>
      <c r="C64" s="97">
        <v>64</v>
      </c>
      <c r="D64" s="107">
        <v>125</v>
      </c>
      <c r="E64" s="108"/>
      <c r="F64" s="98"/>
      <c r="G64" s="98"/>
      <c r="H64" s="98">
        <v>8.2518953500000006E-2</v>
      </c>
      <c r="I64" s="100">
        <v>51.2</v>
      </c>
      <c r="J64" s="98">
        <v>40.074652770999997</v>
      </c>
      <c r="K64" s="98">
        <v>65.413916745999998</v>
      </c>
      <c r="L64" s="98">
        <v>0.80465106149999999</v>
      </c>
      <c r="M64" s="98">
        <v>0.62958308679999997</v>
      </c>
      <c r="N64" s="98">
        <v>1.0284001339</v>
      </c>
      <c r="O64" s="107">
        <v>78</v>
      </c>
      <c r="P64" s="107">
        <v>151</v>
      </c>
      <c r="Q64" s="108"/>
      <c r="R64" s="98"/>
      <c r="S64" s="98"/>
      <c r="T64" s="98">
        <v>7.2804250299999998E-2</v>
      </c>
      <c r="U64" s="100">
        <v>51.655629138999998</v>
      </c>
      <c r="V64" s="98">
        <v>41.375005023999996</v>
      </c>
      <c r="W64" s="98">
        <v>64.490723813000002</v>
      </c>
      <c r="X64" s="98">
        <v>0.81590590429999998</v>
      </c>
      <c r="Y64" s="98">
        <v>0.6532943926</v>
      </c>
      <c r="Z64" s="98">
        <v>1.0189930485000001</v>
      </c>
      <c r="AA64" s="107">
        <v>120</v>
      </c>
      <c r="AB64" s="107">
        <v>166</v>
      </c>
      <c r="AC64" s="108"/>
      <c r="AD64" s="98"/>
      <c r="AE64" s="98"/>
      <c r="AF64" s="98">
        <v>9.9066784000000005E-2</v>
      </c>
      <c r="AG64" s="100">
        <v>72.289156626999997</v>
      </c>
      <c r="AH64" s="98">
        <v>60.446261221999997</v>
      </c>
      <c r="AI64" s="98">
        <v>86.452363805000005</v>
      </c>
      <c r="AJ64" s="98">
        <v>1.1628770326</v>
      </c>
      <c r="AK64" s="98">
        <v>0.9719870008</v>
      </c>
      <c r="AL64" s="98">
        <v>1.3912562532999999</v>
      </c>
      <c r="AM64" s="98">
        <v>2.0850041100000001E-2</v>
      </c>
      <c r="AN64" s="98">
        <v>1.3994439296000001</v>
      </c>
      <c r="AO64" s="98">
        <v>1.0523341642999999</v>
      </c>
      <c r="AP64" s="98">
        <v>1.8610469739</v>
      </c>
      <c r="AQ64" s="98">
        <v>0.95810620120000001</v>
      </c>
      <c r="AR64" s="98">
        <v>1.0088990066000001</v>
      </c>
      <c r="AS64" s="98">
        <v>0.72491279470000003</v>
      </c>
      <c r="AT64" s="98">
        <v>1.4041374536</v>
      </c>
      <c r="AU64" s="97" t="s">
        <v>28</v>
      </c>
      <c r="AV64" s="97" t="s">
        <v>28</v>
      </c>
      <c r="AW64" s="97" t="s">
        <v>28</v>
      </c>
      <c r="AX64" s="97" t="s">
        <v>28</v>
      </c>
      <c r="AY64" s="97" t="s">
        <v>28</v>
      </c>
      <c r="AZ64" s="97" t="s">
        <v>28</v>
      </c>
      <c r="BA64" s="97" t="s">
        <v>28</v>
      </c>
      <c r="BB64" s="97" t="s">
        <v>28</v>
      </c>
      <c r="BC64" s="109" t="s">
        <v>28</v>
      </c>
      <c r="BD64" s="110">
        <v>64</v>
      </c>
      <c r="BE64" s="110">
        <v>78</v>
      </c>
      <c r="BF64" s="110">
        <v>120</v>
      </c>
    </row>
    <row r="65" spans="1:93" x14ac:dyDescent="0.3">
      <c r="A65" s="9"/>
      <c r="B65" t="s">
        <v>92</v>
      </c>
      <c r="C65" s="97">
        <v>124</v>
      </c>
      <c r="D65" s="107">
        <v>210</v>
      </c>
      <c r="E65" s="108"/>
      <c r="F65" s="98"/>
      <c r="G65" s="98"/>
      <c r="H65" s="98">
        <v>0.40656184400000001</v>
      </c>
      <c r="I65" s="100">
        <v>59.047619048000001</v>
      </c>
      <c r="J65" s="98">
        <v>49.517901922</v>
      </c>
      <c r="K65" s="98">
        <v>70.411329637999998</v>
      </c>
      <c r="L65" s="98">
        <v>0.92798299500000003</v>
      </c>
      <c r="M65" s="98">
        <v>0.77783086459999995</v>
      </c>
      <c r="N65" s="98">
        <v>1.1071204271999999</v>
      </c>
      <c r="O65" s="107">
        <v>144</v>
      </c>
      <c r="P65" s="107">
        <v>241</v>
      </c>
      <c r="Q65" s="108"/>
      <c r="R65" s="98"/>
      <c r="S65" s="98"/>
      <c r="T65" s="98">
        <v>0.4886750513</v>
      </c>
      <c r="U65" s="100">
        <v>59.751037343999997</v>
      </c>
      <c r="V65" s="98">
        <v>50.747188635000001</v>
      </c>
      <c r="W65" s="98">
        <v>70.352399015000003</v>
      </c>
      <c r="X65" s="98">
        <v>0.94377369840000003</v>
      </c>
      <c r="Y65" s="98">
        <v>0.80117728830000001</v>
      </c>
      <c r="Z65" s="98">
        <v>1.1117499296</v>
      </c>
      <c r="AA65" s="107">
        <v>169</v>
      </c>
      <c r="AB65" s="107">
        <v>270</v>
      </c>
      <c r="AC65" s="108"/>
      <c r="AD65" s="98"/>
      <c r="AE65" s="98"/>
      <c r="AF65" s="98">
        <v>0.92905363789999995</v>
      </c>
      <c r="AG65" s="100">
        <v>62.592592592999999</v>
      </c>
      <c r="AH65" s="98">
        <v>53.832667288000003</v>
      </c>
      <c r="AI65" s="98">
        <v>72.777977477999997</v>
      </c>
      <c r="AJ65" s="98">
        <v>1.0068935886999999</v>
      </c>
      <c r="AK65" s="98">
        <v>0.86557624160000002</v>
      </c>
      <c r="AL65" s="98">
        <v>1.171282956</v>
      </c>
      <c r="AM65" s="98">
        <v>0.68204726660000004</v>
      </c>
      <c r="AN65" s="98">
        <v>1.0475565844000001</v>
      </c>
      <c r="AO65" s="98">
        <v>0.83877130430000002</v>
      </c>
      <c r="AP65" s="98">
        <v>1.3083122799</v>
      </c>
      <c r="AQ65" s="98">
        <v>0.92299373669999996</v>
      </c>
      <c r="AR65" s="98">
        <v>1.0119127292000001</v>
      </c>
      <c r="AS65" s="98">
        <v>0.79590540340000004</v>
      </c>
      <c r="AT65" s="98">
        <v>1.2865440631</v>
      </c>
      <c r="AU65" s="97" t="s">
        <v>28</v>
      </c>
      <c r="AV65" s="97" t="s">
        <v>28</v>
      </c>
      <c r="AW65" s="97" t="s">
        <v>28</v>
      </c>
      <c r="AX65" s="97" t="s">
        <v>28</v>
      </c>
      <c r="AY65" s="97" t="s">
        <v>28</v>
      </c>
      <c r="AZ65" s="97" t="s">
        <v>28</v>
      </c>
      <c r="BA65" s="97" t="s">
        <v>28</v>
      </c>
      <c r="BB65" s="97" t="s">
        <v>28</v>
      </c>
      <c r="BC65" s="109" t="s">
        <v>28</v>
      </c>
      <c r="BD65" s="110">
        <v>124</v>
      </c>
      <c r="BE65" s="110">
        <v>144</v>
      </c>
      <c r="BF65" s="110">
        <v>169</v>
      </c>
    </row>
    <row r="66" spans="1:93" x14ac:dyDescent="0.3">
      <c r="A66" s="9"/>
      <c r="B66" t="s">
        <v>91</v>
      </c>
      <c r="C66" s="97">
        <v>145</v>
      </c>
      <c r="D66" s="107">
        <v>267</v>
      </c>
      <c r="E66" s="108"/>
      <c r="F66" s="98"/>
      <c r="G66" s="98"/>
      <c r="H66" s="98">
        <v>5.7234443099999997E-2</v>
      </c>
      <c r="I66" s="100">
        <v>54.307116104999999</v>
      </c>
      <c r="J66" s="98">
        <v>46.149638160999999</v>
      </c>
      <c r="K66" s="98">
        <v>63.906521853000001</v>
      </c>
      <c r="L66" s="98">
        <v>0.85348200429999999</v>
      </c>
      <c r="M66" s="98">
        <v>0.72489286210000003</v>
      </c>
      <c r="N66" s="98">
        <v>1.0048816451</v>
      </c>
      <c r="O66" s="107">
        <v>138</v>
      </c>
      <c r="P66" s="107">
        <v>253</v>
      </c>
      <c r="Q66" s="108"/>
      <c r="R66" s="98"/>
      <c r="S66" s="98"/>
      <c r="T66" s="98">
        <v>8.0854905199999993E-2</v>
      </c>
      <c r="U66" s="100">
        <v>54.545454544999998</v>
      </c>
      <c r="V66" s="98">
        <v>46.163579663</v>
      </c>
      <c r="W66" s="98">
        <v>64.449218047000002</v>
      </c>
      <c r="X66" s="98">
        <v>0.86155098990000001</v>
      </c>
      <c r="Y66" s="98">
        <v>0.72882026600000005</v>
      </c>
      <c r="Z66" s="98">
        <v>1.0184542647999999</v>
      </c>
      <c r="AA66" s="107">
        <v>164</v>
      </c>
      <c r="AB66" s="107">
        <v>284</v>
      </c>
      <c r="AC66" s="108"/>
      <c r="AD66" s="98"/>
      <c r="AE66" s="98"/>
      <c r="AF66" s="98">
        <v>0.3466018327</v>
      </c>
      <c r="AG66" s="100">
        <v>57.746478873000001</v>
      </c>
      <c r="AH66" s="98">
        <v>49.551617366000002</v>
      </c>
      <c r="AI66" s="98">
        <v>67.296609062000002</v>
      </c>
      <c r="AJ66" s="98">
        <v>0.92893674690000005</v>
      </c>
      <c r="AK66" s="98">
        <v>0.79674666250000004</v>
      </c>
      <c r="AL66" s="98">
        <v>1.0830587945000001</v>
      </c>
      <c r="AM66" s="98">
        <v>0.62153174909999997</v>
      </c>
      <c r="AN66" s="98">
        <v>1.0586854459999999</v>
      </c>
      <c r="AO66" s="98">
        <v>0.84418878159999999</v>
      </c>
      <c r="AP66" s="98">
        <v>1.3276827388000001</v>
      </c>
      <c r="AQ66" s="98">
        <v>0.97062632090000001</v>
      </c>
      <c r="AR66" s="98">
        <v>1.0043887146999999</v>
      </c>
      <c r="AS66" s="98">
        <v>0.79556101560000003</v>
      </c>
      <c r="AT66" s="98">
        <v>1.2680318296999999</v>
      </c>
      <c r="AU66" s="97" t="s">
        <v>28</v>
      </c>
      <c r="AV66" s="97" t="s">
        <v>28</v>
      </c>
      <c r="AW66" s="97" t="s">
        <v>28</v>
      </c>
      <c r="AX66" s="97" t="s">
        <v>28</v>
      </c>
      <c r="AY66" s="97" t="s">
        <v>28</v>
      </c>
      <c r="AZ66" s="97" t="s">
        <v>28</v>
      </c>
      <c r="BA66" s="97" t="s">
        <v>28</v>
      </c>
      <c r="BB66" s="97" t="s">
        <v>28</v>
      </c>
      <c r="BC66" s="109" t="s">
        <v>28</v>
      </c>
      <c r="BD66" s="110">
        <v>145</v>
      </c>
      <c r="BE66" s="110">
        <v>138</v>
      </c>
      <c r="BF66" s="110">
        <v>164</v>
      </c>
      <c r="BQ66" s="46"/>
      <c r="CC66" s="4"/>
      <c r="CO66" s="4"/>
    </row>
    <row r="67" spans="1:93" x14ac:dyDescent="0.3">
      <c r="A67" s="9"/>
      <c r="B67" t="s">
        <v>131</v>
      </c>
      <c r="C67" s="97">
        <v>202</v>
      </c>
      <c r="D67" s="107">
        <v>351</v>
      </c>
      <c r="E67" s="108"/>
      <c r="F67" s="98"/>
      <c r="G67" s="98"/>
      <c r="H67" s="98">
        <v>0.15533248550000001</v>
      </c>
      <c r="I67" s="100">
        <v>57.549857549999999</v>
      </c>
      <c r="J67" s="98">
        <v>50.136489443999999</v>
      </c>
      <c r="K67" s="98">
        <v>66.059393881999995</v>
      </c>
      <c r="L67" s="98">
        <v>0.90444441340000004</v>
      </c>
      <c r="M67" s="98">
        <v>0.78744054460000001</v>
      </c>
      <c r="N67" s="98">
        <v>1.0388336015999999</v>
      </c>
      <c r="O67" s="107">
        <v>163</v>
      </c>
      <c r="P67" s="107">
        <v>294</v>
      </c>
      <c r="Q67" s="108"/>
      <c r="R67" s="98"/>
      <c r="S67" s="98"/>
      <c r="T67" s="98">
        <v>9.1249251200000006E-2</v>
      </c>
      <c r="U67" s="100">
        <v>55.442176871000001</v>
      </c>
      <c r="V67" s="98">
        <v>47.552025825999998</v>
      </c>
      <c r="W67" s="98">
        <v>64.641514693999994</v>
      </c>
      <c r="X67" s="98">
        <v>0.87571480999999995</v>
      </c>
      <c r="Y67" s="98">
        <v>0.75071060680000001</v>
      </c>
      <c r="Z67" s="98">
        <v>1.0215340258000001</v>
      </c>
      <c r="AA67" s="107">
        <v>194</v>
      </c>
      <c r="AB67" s="107">
        <v>323</v>
      </c>
      <c r="AC67" s="108"/>
      <c r="AD67" s="98"/>
      <c r="AE67" s="98"/>
      <c r="AF67" s="98">
        <v>0.63303006110000004</v>
      </c>
      <c r="AG67" s="100">
        <v>60.061919504999999</v>
      </c>
      <c r="AH67" s="98">
        <v>52.177888254999999</v>
      </c>
      <c r="AI67" s="98">
        <v>69.137220674000005</v>
      </c>
      <c r="AJ67" s="98">
        <v>0.96618400299999996</v>
      </c>
      <c r="AK67" s="98">
        <v>0.83894136210000003</v>
      </c>
      <c r="AL67" s="98">
        <v>1.1127255967</v>
      </c>
      <c r="AM67" s="98">
        <v>0.45129599770000001</v>
      </c>
      <c r="AN67" s="98">
        <v>1.0833254192999999</v>
      </c>
      <c r="AO67" s="98">
        <v>0.87966352120000002</v>
      </c>
      <c r="AP67" s="98">
        <v>1.3341396293000001</v>
      </c>
      <c r="AQ67" s="98">
        <v>0.72305949489999999</v>
      </c>
      <c r="AR67" s="98">
        <v>0.96337643969999998</v>
      </c>
      <c r="AS67" s="98">
        <v>0.78374559219999995</v>
      </c>
      <c r="AT67" s="98">
        <v>1.1841778426</v>
      </c>
      <c r="AU67" s="97" t="s">
        <v>28</v>
      </c>
      <c r="AV67" s="97" t="s">
        <v>28</v>
      </c>
      <c r="AW67" s="97" t="s">
        <v>28</v>
      </c>
      <c r="AX67" s="97" t="s">
        <v>28</v>
      </c>
      <c r="AY67" s="97" t="s">
        <v>28</v>
      </c>
      <c r="AZ67" s="97" t="s">
        <v>28</v>
      </c>
      <c r="BA67" s="97" t="s">
        <v>28</v>
      </c>
      <c r="BB67" s="97" t="s">
        <v>28</v>
      </c>
      <c r="BC67" s="109" t="s">
        <v>28</v>
      </c>
      <c r="BD67" s="110">
        <v>202</v>
      </c>
      <c r="BE67" s="110">
        <v>163</v>
      </c>
      <c r="BF67" s="110">
        <v>194</v>
      </c>
      <c r="BQ67" s="46"/>
    </row>
    <row r="68" spans="1:93" x14ac:dyDescent="0.3">
      <c r="A68" s="9"/>
      <c r="B68" t="s">
        <v>94</v>
      </c>
      <c r="C68" s="97">
        <v>243</v>
      </c>
      <c r="D68" s="107">
        <v>413</v>
      </c>
      <c r="E68" s="108"/>
      <c r="F68" s="98"/>
      <c r="G68" s="98"/>
      <c r="H68" s="98">
        <v>0.22477226950000001</v>
      </c>
      <c r="I68" s="100">
        <v>58.837772397000002</v>
      </c>
      <c r="J68" s="98">
        <v>51.886170387</v>
      </c>
      <c r="K68" s="98">
        <v>66.720735695000002</v>
      </c>
      <c r="L68" s="98">
        <v>0.92468507840000003</v>
      </c>
      <c r="M68" s="98">
        <v>0.81487145650000004</v>
      </c>
      <c r="N68" s="98">
        <v>1.0492973922</v>
      </c>
      <c r="O68" s="107">
        <v>261</v>
      </c>
      <c r="P68" s="107">
        <v>430</v>
      </c>
      <c r="Q68" s="108"/>
      <c r="R68" s="98"/>
      <c r="S68" s="98"/>
      <c r="T68" s="98">
        <v>0.49815408360000002</v>
      </c>
      <c r="U68" s="100">
        <v>60.697674419000002</v>
      </c>
      <c r="V68" s="98">
        <v>53.763062441000002</v>
      </c>
      <c r="W68" s="98">
        <v>68.526745176000006</v>
      </c>
      <c r="X68" s="98">
        <v>0.95872592710000004</v>
      </c>
      <c r="Y68" s="98">
        <v>0.84865213139999995</v>
      </c>
      <c r="Z68" s="98">
        <v>1.0830767629</v>
      </c>
      <c r="AA68" s="107">
        <v>297</v>
      </c>
      <c r="AB68" s="107">
        <v>546</v>
      </c>
      <c r="AC68" s="108"/>
      <c r="AD68" s="98"/>
      <c r="AE68" s="98"/>
      <c r="AF68" s="98">
        <v>2.2123258600000001E-2</v>
      </c>
      <c r="AG68" s="100">
        <v>54.395604396000003</v>
      </c>
      <c r="AH68" s="98">
        <v>48.548082745999999</v>
      </c>
      <c r="AI68" s="98">
        <v>60.947448596000001</v>
      </c>
      <c r="AJ68" s="98">
        <v>0.87503301990000004</v>
      </c>
      <c r="AK68" s="98">
        <v>0.78048811539999996</v>
      </c>
      <c r="AL68" s="98">
        <v>0.98103067909999997</v>
      </c>
      <c r="AM68" s="98">
        <v>0.19633991140000001</v>
      </c>
      <c r="AN68" s="98">
        <v>0.89617279270000005</v>
      </c>
      <c r="AO68" s="98">
        <v>0.75887951399999998</v>
      </c>
      <c r="AP68" s="98">
        <v>1.0583045919</v>
      </c>
      <c r="AQ68" s="98">
        <v>0.72700417269999995</v>
      </c>
      <c r="AR68" s="98">
        <v>1.0316106804</v>
      </c>
      <c r="AS68" s="98">
        <v>0.86623626460000003</v>
      </c>
      <c r="AT68" s="98">
        <v>1.2285569647000001</v>
      </c>
      <c r="AU68" s="97" t="s">
        <v>28</v>
      </c>
      <c r="AV68" s="97" t="s">
        <v>28</v>
      </c>
      <c r="AW68" s="97" t="s">
        <v>28</v>
      </c>
      <c r="AX68" s="97" t="s">
        <v>28</v>
      </c>
      <c r="AY68" s="97" t="s">
        <v>28</v>
      </c>
      <c r="AZ68" s="97" t="s">
        <v>28</v>
      </c>
      <c r="BA68" s="97" t="s">
        <v>28</v>
      </c>
      <c r="BB68" s="97" t="s">
        <v>28</v>
      </c>
      <c r="BC68" s="109" t="s">
        <v>28</v>
      </c>
      <c r="BD68" s="110">
        <v>243</v>
      </c>
      <c r="BE68" s="110">
        <v>261</v>
      </c>
      <c r="BF68" s="110">
        <v>297</v>
      </c>
    </row>
    <row r="69" spans="1:93" s="3" customFormat="1" x14ac:dyDescent="0.3">
      <c r="A69" s="9"/>
      <c r="B69" s="3" t="s">
        <v>183</v>
      </c>
      <c r="C69" s="103">
        <v>173</v>
      </c>
      <c r="D69" s="104">
        <v>289</v>
      </c>
      <c r="E69" s="99"/>
      <c r="F69" s="105"/>
      <c r="G69" s="105"/>
      <c r="H69" s="105">
        <v>0.42378728110000002</v>
      </c>
      <c r="I69" s="106">
        <v>59.861591695999998</v>
      </c>
      <c r="J69" s="105">
        <v>51.574212510000002</v>
      </c>
      <c r="K69" s="105">
        <v>69.480656823000004</v>
      </c>
      <c r="L69" s="105">
        <v>0.94077525979999999</v>
      </c>
      <c r="M69" s="105">
        <v>0.81005925270000001</v>
      </c>
      <c r="N69" s="105">
        <v>1.0925843838</v>
      </c>
      <c r="O69" s="104">
        <v>183</v>
      </c>
      <c r="P69" s="104">
        <v>321</v>
      </c>
      <c r="Q69" s="99"/>
      <c r="R69" s="105"/>
      <c r="S69" s="105"/>
      <c r="T69" s="105">
        <v>0.15764262170000001</v>
      </c>
      <c r="U69" s="106">
        <v>57.009345793999998</v>
      </c>
      <c r="V69" s="105">
        <v>49.320040966999997</v>
      </c>
      <c r="W69" s="105">
        <v>65.897461644000003</v>
      </c>
      <c r="X69" s="105">
        <v>0.90046840220000002</v>
      </c>
      <c r="Y69" s="105">
        <v>0.77859921789999997</v>
      </c>
      <c r="Z69" s="105">
        <v>1.0414129947999999</v>
      </c>
      <c r="AA69" s="104">
        <v>187</v>
      </c>
      <c r="AB69" s="104">
        <v>304</v>
      </c>
      <c r="AC69" s="99"/>
      <c r="AD69" s="105"/>
      <c r="AE69" s="105"/>
      <c r="AF69" s="105">
        <v>0.88593331009999998</v>
      </c>
      <c r="AG69" s="106">
        <v>61.513157894999999</v>
      </c>
      <c r="AH69" s="105">
        <v>53.299360874999998</v>
      </c>
      <c r="AI69" s="105">
        <v>70.992757362000006</v>
      </c>
      <c r="AJ69" s="105">
        <v>0.98952929950000001</v>
      </c>
      <c r="AK69" s="105">
        <v>0.85698065889999997</v>
      </c>
      <c r="AL69" s="105">
        <v>1.1425791520999999</v>
      </c>
      <c r="AM69" s="105">
        <v>0.46462829880000001</v>
      </c>
      <c r="AN69" s="105">
        <v>1.0790012942</v>
      </c>
      <c r="AO69" s="105">
        <v>0.88006159880000001</v>
      </c>
      <c r="AP69" s="105">
        <v>1.3229117080999999</v>
      </c>
      <c r="AQ69" s="105">
        <v>0.64524057639999999</v>
      </c>
      <c r="AR69" s="105">
        <v>0.95235265520000001</v>
      </c>
      <c r="AS69" s="105">
        <v>0.77363301699999998</v>
      </c>
      <c r="AT69" s="105">
        <v>1.1723589349000001</v>
      </c>
      <c r="AU69" s="103" t="s">
        <v>28</v>
      </c>
      <c r="AV69" s="103" t="s">
        <v>28</v>
      </c>
      <c r="AW69" s="103" t="s">
        <v>28</v>
      </c>
      <c r="AX69" s="103" t="s">
        <v>28</v>
      </c>
      <c r="AY69" s="103" t="s">
        <v>28</v>
      </c>
      <c r="AZ69" s="103" t="s">
        <v>28</v>
      </c>
      <c r="BA69" s="103" t="s">
        <v>28</v>
      </c>
      <c r="BB69" s="103" t="s">
        <v>28</v>
      </c>
      <c r="BC69" s="101" t="s">
        <v>28</v>
      </c>
      <c r="BD69" s="102">
        <v>173</v>
      </c>
      <c r="BE69" s="102">
        <v>183</v>
      </c>
      <c r="BF69" s="102">
        <v>187</v>
      </c>
      <c r="BG69" s="37"/>
      <c r="BH69" s="37"/>
      <c r="BI69" s="37"/>
      <c r="BJ69" s="37"/>
      <c r="BK69" s="37"/>
      <c r="BL69" s="37"/>
      <c r="BM69" s="37"/>
      <c r="BN69" s="37"/>
      <c r="BO69" s="37"/>
      <c r="BP69" s="37"/>
      <c r="BQ69" s="37"/>
      <c r="BR69" s="37"/>
      <c r="BS69" s="37"/>
      <c r="BT69" s="37"/>
      <c r="BU69" s="37"/>
      <c r="BV69" s="37"/>
      <c r="BW69" s="37"/>
    </row>
    <row r="70" spans="1:93" x14ac:dyDescent="0.3">
      <c r="A70" s="9"/>
      <c r="B70" t="s">
        <v>182</v>
      </c>
      <c r="C70" s="97">
        <v>41</v>
      </c>
      <c r="D70" s="107">
        <v>64</v>
      </c>
      <c r="E70" s="108"/>
      <c r="F70" s="98"/>
      <c r="G70" s="98"/>
      <c r="H70" s="98">
        <v>0.96543960630000003</v>
      </c>
      <c r="I70" s="100">
        <v>64.0625</v>
      </c>
      <c r="J70" s="98">
        <v>47.170288841999998</v>
      </c>
      <c r="K70" s="98">
        <v>87.004002032000002</v>
      </c>
      <c r="L70" s="98">
        <v>1.006796067</v>
      </c>
      <c r="M70" s="98">
        <v>0.74110986850000005</v>
      </c>
      <c r="N70" s="98">
        <v>1.367730162</v>
      </c>
      <c r="O70" s="107">
        <v>56</v>
      </c>
      <c r="P70" s="107">
        <v>83</v>
      </c>
      <c r="Q70" s="108"/>
      <c r="R70" s="98"/>
      <c r="S70" s="98"/>
      <c r="T70" s="98">
        <v>0.63436277529999996</v>
      </c>
      <c r="U70" s="100">
        <v>67.469879517999999</v>
      </c>
      <c r="V70" s="98">
        <v>51.923426429000003</v>
      </c>
      <c r="W70" s="98">
        <v>87.671114084999999</v>
      </c>
      <c r="X70" s="98">
        <v>1.0656935939000001</v>
      </c>
      <c r="Y70" s="98">
        <v>0.81989327690000002</v>
      </c>
      <c r="Z70" s="98">
        <v>1.3851837404</v>
      </c>
      <c r="AA70" s="107">
        <v>66</v>
      </c>
      <c r="AB70" s="107">
        <v>84</v>
      </c>
      <c r="AC70" s="108"/>
      <c r="AD70" s="98"/>
      <c r="AE70" s="98"/>
      <c r="AF70" s="98">
        <v>5.7351854000000001E-2</v>
      </c>
      <c r="AG70" s="100">
        <v>78.571428570999998</v>
      </c>
      <c r="AH70" s="98">
        <v>61.72896317</v>
      </c>
      <c r="AI70" s="98">
        <v>100.00928365999999</v>
      </c>
      <c r="AJ70" s="98">
        <v>1.2639365842000001</v>
      </c>
      <c r="AK70" s="98">
        <v>0.99271311790000005</v>
      </c>
      <c r="AL70" s="98">
        <v>1.6092621928999999</v>
      </c>
      <c r="AM70" s="98">
        <v>0.40179385610000001</v>
      </c>
      <c r="AN70" s="98">
        <v>1.1645408162999999</v>
      </c>
      <c r="AO70" s="98">
        <v>0.81565404159999999</v>
      </c>
      <c r="AP70" s="98">
        <v>1.6626599558999999</v>
      </c>
      <c r="AQ70" s="98">
        <v>0.80094482010000001</v>
      </c>
      <c r="AR70" s="98">
        <v>1.0531883632000001</v>
      </c>
      <c r="AS70" s="98">
        <v>0.70396107740000002</v>
      </c>
      <c r="AT70" s="98">
        <v>1.5756634338</v>
      </c>
      <c r="AU70" s="97" t="s">
        <v>28</v>
      </c>
      <c r="AV70" s="97" t="s">
        <v>28</v>
      </c>
      <c r="AW70" s="97" t="s">
        <v>28</v>
      </c>
      <c r="AX70" s="97" t="s">
        <v>28</v>
      </c>
      <c r="AY70" s="97" t="s">
        <v>28</v>
      </c>
      <c r="AZ70" s="97" t="s">
        <v>28</v>
      </c>
      <c r="BA70" s="97" t="s">
        <v>28</v>
      </c>
      <c r="BB70" s="97" t="s">
        <v>28</v>
      </c>
      <c r="BC70" s="109" t="s">
        <v>28</v>
      </c>
      <c r="BD70" s="110">
        <v>41</v>
      </c>
      <c r="BE70" s="110">
        <v>56</v>
      </c>
      <c r="BF70" s="110">
        <v>66</v>
      </c>
    </row>
    <row r="71" spans="1:93" x14ac:dyDescent="0.3">
      <c r="A71" s="9"/>
      <c r="B71" t="s">
        <v>184</v>
      </c>
      <c r="C71" s="97">
        <v>359</v>
      </c>
      <c r="D71" s="107">
        <v>553</v>
      </c>
      <c r="E71" s="108"/>
      <c r="F71" s="98"/>
      <c r="G71" s="98"/>
      <c r="H71" s="98">
        <v>0.70631584140000003</v>
      </c>
      <c r="I71" s="100">
        <v>64.918625677999998</v>
      </c>
      <c r="J71" s="98">
        <v>58.538908179000003</v>
      </c>
      <c r="K71" s="98">
        <v>71.993620841999999</v>
      </c>
      <c r="L71" s="98">
        <v>1.0202508020000001</v>
      </c>
      <c r="M71" s="98">
        <v>0.91921670860000004</v>
      </c>
      <c r="N71" s="98">
        <v>1.1323898807999999</v>
      </c>
      <c r="O71" s="107">
        <v>333</v>
      </c>
      <c r="P71" s="107">
        <v>515</v>
      </c>
      <c r="Q71" s="108"/>
      <c r="R71" s="98"/>
      <c r="S71" s="98"/>
      <c r="T71" s="98">
        <v>0.70223662269999998</v>
      </c>
      <c r="U71" s="100">
        <v>64.660194175000001</v>
      </c>
      <c r="V71" s="98">
        <v>58.075298036</v>
      </c>
      <c r="W71" s="98">
        <v>71.991721990000002</v>
      </c>
      <c r="X71" s="98">
        <v>1.0213143287999999</v>
      </c>
      <c r="Y71" s="98">
        <v>0.91664575989999997</v>
      </c>
      <c r="Z71" s="98">
        <v>1.1379346348999999</v>
      </c>
      <c r="AA71" s="107">
        <v>364</v>
      </c>
      <c r="AB71" s="107">
        <v>528</v>
      </c>
      <c r="AC71" s="108"/>
      <c r="AD71" s="98"/>
      <c r="AE71" s="98"/>
      <c r="AF71" s="98">
        <v>4.99070114E-2</v>
      </c>
      <c r="AG71" s="100">
        <v>68.939393938999999</v>
      </c>
      <c r="AH71" s="98">
        <v>62.208879304</v>
      </c>
      <c r="AI71" s="98">
        <v>76.398097664999995</v>
      </c>
      <c r="AJ71" s="98">
        <v>1.1089911903</v>
      </c>
      <c r="AK71" s="98">
        <v>1.0000420057999999</v>
      </c>
      <c r="AL71" s="98">
        <v>1.2298098011</v>
      </c>
      <c r="AM71" s="98">
        <v>0.39807202200000003</v>
      </c>
      <c r="AN71" s="98">
        <v>1.0661798162</v>
      </c>
      <c r="AO71" s="98">
        <v>0.91893219719999997</v>
      </c>
      <c r="AP71" s="98">
        <v>1.237022061</v>
      </c>
      <c r="AQ71" s="98">
        <v>0.95818814419999998</v>
      </c>
      <c r="AR71" s="98">
        <v>0.99601914700000005</v>
      </c>
      <c r="AS71" s="98">
        <v>0.85803757169999995</v>
      </c>
      <c r="AT71" s="98">
        <v>1.1561896285</v>
      </c>
      <c r="AU71" s="97" t="s">
        <v>28</v>
      </c>
      <c r="AV71" s="97" t="s">
        <v>28</v>
      </c>
      <c r="AW71" s="97" t="s">
        <v>28</v>
      </c>
      <c r="AX71" s="97" t="s">
        <v>28</v>
      </c>
      <c r="AY71" s="97" t="s">
        <v>28</v>
      </c>
      <c r="AZ71" s="97" t="s">
        <v>28</v>
      </c>
      <c r="BA71" s="97" t="s">
        <v>28</v>
      </c>
      <c r="BB71" s="97" t="s">
        <v>28</v>
      </c>
      <c r="BC71" s="109" t="s">
        <v>28</v>
      </c>
      <c r="BD71" s="110">
        <v>359</v>
      </c>
      <c r="BE71" s="110">
        <v>333</v>
      </c>
      <c r="BF71" s="110">
        <v>364</v>
      </c>
    </row>
    <row r="72" spans="1:93" x14ac:dyDescent="0.3">
      <c r="A72" s="9"/>
      <c r="B72" t="s">
        <v>185</v>
      </c>
      <c r="C72" s="97">
        <v>194</v>
      </c>
      <c r="D72" s="107">
        <v>325</v>
      </c>
      <c r="E72" s="108"/>
      <c r="F72" s="98"/>
      <c r="G72" s="98"/>
      <c r="H72" s="98">
        <v>0.3756732626</v>
      </c>
      <c r="I72" s="100">
        <v>59.692307692</v>
      </c>
      <c r="J72" s="98">
        <v>51.856793558</v>
      </c>
      <c r="K72" s="98">
        <v>68.711760854000005</v>
      </c>
      <c r="L72" s="98">
        <v>0.93811481929999996</v>
      </c>
      <c r="M72" s="98">
        <v>0.81446975700000002</v>
      </c>
      <c r="N72" s="98">
        <v>1.0805305005000001</v>
      </c>
      <c r="O72" s="107">
        <v>262</v>
      </c>
      <c r="P72" s="107">
        <v>385</v>
      </c>
      <c r="Q72" s="108"/>
      <c r="R72" s="98"/>
      <c r="S72" s="98"/>
      <c r="T72" s="98">
        <v>0.24491599759999999</v>
      </c>
      <c r="U72" s="100">
        <v>68.051948052</v>
      </c>
      <c r="V72" s="98">
        <v>60.291092681999999</v>
      </c>
      <c r="W72" s="98">
        <v>76.811804656999996</v>
      </c>
      <c r="X72" s="98">
        <v>1.0748874255</v>
      </c>
      <c r="Y72" s="98">
        <v>0.95169620030000002</v>
      </c>
      <c r="Z72" s="98">
        <v>1.2140249976999999</v>
      </c>
      <c r="AA72" s="107">
        <v>271</v>
      </c>
      <c r="AB72" s="107">
        <v>472</v>
      </c>
      <c r="AC72" s="108"/>
      <c r="AD72" s="98"/>
      <c r="AE72" s="98"/>
      <c r="AF72" s="98">
        <v>0.19299060470000001</v>
      </c>
      <c r="AG72" s="100">
        <v>57.415254236999999</v>
      </c>
      <c r="AH72" s="98">
        <v>50.970686256</v>
      </c>
      <c r="AI72" s="98">
        <v>64.674652457999997</v>
      </c>
      <c r="AJ72" s="98">
        <v>0.92360851320000004</v>
      </c>
      <c r="AK72" s="98">
        <v>0.81945773820000001</v>
      </c>
      <c r="AL72" s="98">
        <v>1.0409965590000001</v>
      </c>
      <c r="AM72" s="98">
        <v>4.9803091200000003E-2</v>
      </c>
      <c r="AN72" s="98">
        <v>0.84369743819999998</v>
      </c>
      <c r="AO72" s="98">
        <v>0.71192944039999995</v>
      </c>
      <c r="AP72" s="98">
        <v>0.99985381529999995</v>
      </c>
      <c r="AQ72" s="98">
        <v>0.16642646220000001</v>
      </c>
      <c r="AR72" s="98">
        <v>1.1400455215</v>
      </c>
      <c r="AS72" s="98">
        <v>0.94688750060000004</v>
      </c>
      <c r="AT72" s="98">
        <v>1.3726063447000001</v>
      </c>
      <c r="AU72" s="97" t="s">
        <v>28</v>
      </c>
      <c r="AV72" s="97" t="s">
        <v>28</v>
      </c>
      <c r="AW72" s="97" t="s">
        <v>28</v>
      </c>
      <c r="AX72" s="97" t="s">
        <v>28</v>
      </c>
      <c r="AY72" s="97" t="s">
        <v>28</v>
      </c>
      <c r="AZ72" s="97" t="s">
        <v>28</v>
      </c>
      <c r="BA72" s="97" t="s">
        <v>28</v>
      </c>
      <c r="BB72" s="97" t="s">
        <v>28</v>
      </c>
      <c r="BC72" s="109" t="s">
        <v>28</v>
      </c>
      <c r="BD72" s="110">
        <v>194</v>
      </c>
      <c r="BE72" s="110">
        <v>262</v>
      </c>
      <c r="BF72" s="110">
        <v>271</v>
      </c>
    </row>
    <row r="73" spans="1:93" x14ac:dyDescent="0.3">
      <c r="A73" s="9"/>
      <c r="B73" t="s">
        <v>187</v>
      </c>
      <c r="C73" s="97">
        <v>20</v>
      </c>
      <c r="D73" s="107">
        <v>27</v>
      </c>
      <c r="E73" s="108"/>
      <c r="F73" s="98"/>
      <c r="G73" s="98"/>
      <c r="H73" s="98">
        <v>0.49690669710000002</v>
      </c>
      <c r="I73" s="100">
        <v>74.074074073999995</v>
      </c>
      <c r="J73" s="98">
        <v>47.789422254000002</v>
      </c>
      <c r="K73" s="98">
        <v>114.81554267</v>
      </c>
      <c r="L73" s="98">
        <v>1.1641363736999999</v>
      </c>
      <c r="M73" s="98">
        <v>0.75090169449999999</v>
      </c>
      <c r="N73" s="98">
        <v>1.8047815134</v>
      </c>
      <c r="O73" s="107">
        <v>27</v>
      </c>
      <c r="P73" s="107">
        <v>43</v>
      </c>
      <c r="Q73" s="108"/>
      <c r="R73" s="98"/>
      <c r="S73" s="98"/>
      <c r="T73" s="98">
        <v>0.96583142970000002</v>
      </c>
      <c r="U73" s="100">
        <v>62.790697674</v>
      </c>
      <c r="V73" s="98">
        <v>43.060740623999997</v>
      </c>
      <c r="W73" s="98">
        <v>91.560703724000007</v>
      </c>
      <c r="X73" s="98">
        <v>0.99178544179999995</v>
      </c>
      <c r="Y73" s="98">
        <v>0.68000907099999996</v>
      </c>
      <c r="Z73" s="98">
        <v>1.4465077078999999</v>
      </c>
      <c r="AA73" s="107">
        <v>25</v>
      </c>
      <c r="AB73" s="107">
        <v>54</v>
      </c>
      <c r="AC73" s="108"/>
      <c r="AD73" s="98"/>
      <c r="AE73" s="98"/>
      <c r="AF73" s="98">
        <v>0.14077671219999999</v>
      </c>
      <c r="AG73" s="100">
        <v>46.296296296000001</v>
      </c>
      <c r="AH73" s="98">
        <v>31.282823200999999</v>
      </c>
      <c r="AI73" s="98">
        <v>68.515141264999997</v>
      </c>
      <c r="AJ73" s="98">
        <v>0.74474377859999996</v>
      </c>
      <c r="AK73" s="98">
        <v>0.50314027979999998</v>
      </c>
      <c r="AL73" s="98">
        <v>1.1023631342</v>
      </c>
      <c r="AM73" s="98">
        <v>0.27222168569999999</v>
      </c>
      <c r="AN73" s="98">
        <v>0.73731138549999997</v>
      </c>
      <c r="AO73" s="98">
        <v>0.42795223490000001</v>
      </c>
      <c r="AP73" s="98">
        <v>1.2703008297</v>
      </c>
      <c r="AQ73" s="98">
        <v>0.57537024000000003</v>
      </c>
      <c r="AR73" s="98">
        <v>0.84767441860000003</v>
      </c>
      <c r="AS73" s="98">
        <v>0.47545263259999998</v>
      </c>
      <c r="AT73" s="98">
        <v>1.5113007494999999</v>
      </c>
      <c r="AU73" s="97" t="s">
        <v>28</v>
      </c>
      <c r="AV73" s="97" t="s">
        <v>28</v>
      </c>
      <c r="AW73" s="97" t="s">
        <v>28</v>
      </c>
      <c r="AX73" s="97" t="s">
        <v>28</v>
      </c>
      <c r="AY73" s="97" t="s">
        <v>28</v>
      </c>
      <c r="AZ73" s="97" t="s">
        <v>28</v>
      </c>
      <c r="BA73" s="97" t="s">
        <v>28</v>
      </c>
      <c r="BB73" s="97" t="s">
        <v>28</v>
      </c>
      <c r="BC73" s="109" t="s">
        <v>28</v>
      </c>
      <c r="BD73" s="110">
        <v>20</v>
      </c>
      <c r="BE73" s="110">
        <v>27</v>
      </c>
      <c r="BF73" s="110">
        <v>25</v>
      </c>
    </row>
    <row r="74" spans="1:93" x14ac:dyDescent="0.3">
      <c r="A74" s="9"/>
      <c r="B74" t="s">
        <v>186</v>
      </c>
      <c r="C74" s="97">
        <v>29</v>
      </c>
      <c r="D74" s="107">
        <v>48</v>
      </c>
      <c r="E74" s="108"/>
      <c r="F74" s="98"/>
      <c r="G74" s="98"/>
      <c r="H74" s="98">
        <v>0.78033560530000001</v>
      </c>
      <c r="I74" s="100">
        <v>60.416666667000001</v>
      </c>
      <c r="J74" s="98">
        <v>41.984849631000003</v>
      </c>
      <c r="K74" s="98">
        <v>86.940256859000002</v>
      </c>
      <c r="L74" s="98">
        <v>0.94949872980000005</v>
      </c>
      <c r="M74" s="98">
        <v>0.65966933039999998</v>
      </c>
      <c r="N74" s="98">
        <v>1.3666662923999999</v>
      </c>
      <c r="O74" s="107">
        <v>34</v>
      </c>
      <c r="P74" s="107">
        <v>52</v>
      </c>
      <c r="Q74" s="108"/>
      <c r="R74" s="98"/>
      <c r="S74" s="98"/>
      <c r="T74" s="98">
        <v>0.85102405950000004</v>
      </c>
      <c r="U74" s="100">
        <v>65.384615385000004</v>
      </c>
      <c r="V74" s="98">
        <v>46.719233948999999</v>
      </c>
      <c r="W74" s="98">
        <v>91.507235193</v>
      </c>
      <c r="X74" s="98">
        <v>1.0327566352999999</v>
      </c>
      <c r="Y74" s="98">
        <v>0.73776497320000001</v>
      </c>
      <c r="Z74" s="98">
        <v>1.445699249</v>
      </c>
      <c r="AA74" s="107">
        <v>27</v>
      </c>
      <c r="AB74" s="107">
        <v>43</v>
      </c>
      <c r="AC74" s="108"/>
      <c r="AD74" s="98"/>
      <c r="AE74" s="98"/>
      <c r="AF74" s="98">
        <v>0.95845583130000001</v>
      </c>
      <c r="AG74" s="100">
        <v>62.790697674</v>
      </c>
      <c r="AH74" s="98">
        <v>43.060740623999997</v>
      </c>
      <c r="AI74" s="98">
        <v>91.560703724000007</v>
      </c>
      <c r="AJ74" s="98">
        <v>1.0100803993</v>
      </c>
      <c r="AK74" s="98">
        <v>0.69256669609999999</v>
      </c>
      <c r="AL74" s="98">
        <v>1.4731612403000001</v>
      </c>
      <c r="AM74" s="98">
        <v>0.87521696049999997</v>
      </c>
      <c r="AN74" s="98">
        <v>0.96032831740000002</v>
      </c>
      <c r="AO74" s="98">
        <v>0.57942849910000005</v>
      </c>
      <c r="AP74" s="98">
        <v>1.5916208445</v>
      </c>
      <c r="AQ74" s="98">
        <v>0.75456972629999997</v>
      </c>
      <c r="AR74" s="98">
        <v>1.0822281167000001</v>
      </c>
      <c r="AS74" s="98">
        <v>0.65941296719999998</v>
      </c>
      <c r="AT74" s="98">
        <v>1.7761520548</v>
      </c>
      <c r="AU74" s="97" t="s">
        <v>28</v>
      </c>
      <c r="AV74" s="97" t="s">
        <v>28</v>
      </c>
      <c r="AW74" s="97" t="s">
        <v>28</v>
      </c>
      <c r="AX74" s="97" t="s">
        <v>28</v>
      </c>
      <c r="AY74" s="97" t="s">
        <v>28</v>
      </c>
      <c r="AZ74" s="97" t="s">
        <v>28</v>
      </c>
      <c r="BA74" s="97" t="s">
        <v>28</v>
      </c>
      <c r="BB74" s="97" t="s">
        <v>28</v>
      </c>
      <c r="BC74" s="109" t="s">
        <v>28</v>
      </c>
      <c r="BD74" s="110">
        <v>29</v>
      </c>
      <c r="BE74" s="110">
        <v>34</v>
      </c>
      <c r="BF74" s="110">
        <v>27</v>
      </c>
    </row>
    <row r="75" spans="1:93" x14ac:dyDescent="0.3">
      <c r="A75" s="9"/>
      <c r="B75" t="s">
        <v>188</v>
      </c>
      <c r="C75" s="97">
        <v>35</v>
      </c>
      <c r="D75" s="107">
        <v>41</v>
      </c>
      <c r="E75" s="108"/>
      <c r="F75" s="98"/>
      <c r="G75" s="98"/>
      <c r="H75" s="98">
        <v>8.2365773500000003E-2</v>
      </c>
      <c r="I75" s="100">
        <v>85.365853658999995</v>
      </c>
      <c r="J75" s="98">
        <v>61.292151509999997</v>
      </c>
      <c r="K75" s="98">
        <v>118.89497744000001</v>
      </c>
      <c r="L75" s="98">
        <v>1.3415961867999999</v>
      </c>
      <c r="M75" s="98">
        <v>0.96300450390000003</v>
      </c>
      <c r="N75" s="98">
        <v>1.8690258675</v>
      </c>
      <c r="O75" s="107">
        <v>34</v>
      </c>
      <c r="P75" s="107">
        <v>48</v>
      </c>
      <c r="Q75" s="108"/>
      <c r="R75" s="98"/>
      <c r="S75" s="98"/>
      <c r="T75" s="98">
        <v>0.51297180740000003</v>
      </c>
      <c r="U75" s="100">
        <v>70.833333332999999</v>
      </c>
      <c r="V75" s="98">
        <v>50.612503445000002</v>
      </c>
      <c r="W75" s="98">
        <v>99.132838125999996</v>
      </c>
      <c r="X75" s="98">
        <v>1.1188196882000001</v>
      </c>
      <c r="Y75" s="98">
        <v>0.79924538769999998</v>
      </c>
      <c r="Z75" s="98">
        <v>1.5661741864000001</v>
      </c>
      <c r="AA75" s="107">
        <v>35</v>
      </c>
      <c r="AB75" s="107">
        <v>47</v>
      </c>
      <c r="AC75" s="108"/>
      <c r="AD75" s="98"/>
      <c r="AE75" s="98"/>
      <c r="AF75" s="98">
        <v>0.2856441039</v>
      </c>
      <c r="AG75" s="100">
        <v>74.468085106000004</v>
      </c>
      <c r="AH75" s="98">
        <v>53.467621530000002</v>
      </c>
      <c r="AI75" s="98">
        <v>103.71689521</v>
      </c>
      <c r="AJ75" s="98">
        <v>1.1979282907</v>
      </c>
      <c r="AK75" s="98">
        <v>0.8599235113</v>
      </c>
      <c r="AL75" s="98">
        <v>1.6687905037999999</v>
      </c>
      <c r="AM75" s="98">
        <v>0.83537433329999999</v>
      </c>
      <c r="AN75" s="98">
        <v>1.0513141426999999</v>
      </c>
      <c r="AO75" s="98">
        <v>0.65579142280000002</v>
      </c>
      <c r="AP75" s="98">
        <v>1.6853856091999999</v>
      </c>
      <c r="AQ75" s="98">
        <v>0.43834258180000002</v>
      </c>
      <c r="AR75" s="98">
        <v>0.82976190480000001</v>
      </c>
      <c r="AS75" s="98">
        <v>0.51759100160000004</v>
      </c>
      <c r="AT75" s="98">
        <v>1.3302101784</v>
      </c>
      <c r="AU75" s="97" t="s">
        <v>28</v>
      </c>
      <c r="AV75" s="97" t="s">
        <v>28</v>
      </c>
      <c r="AW75" s="97" t="s">
        <v>28</v>
      </c>
      <c r="AX75" s="97" t="s">
        <v>28</v>
      </c>
      <c r="AY75" s="97" t="s">
        <v>28</v>
      </c>
      <c r="AZ75" s="97" t="s">
        <v>28</v>
      </c>
      <c r="BA75" s="97" t="s">
        <v>28</v>
      </c>
      <c r="BB75" s="97" t="s">
        <v>28</v>
      </c>
      <c r="BC75" s="109" t="s">
        <v>28</v>
      </c>
      <c r="BD75" s="110">
        <v>35</v>
      </c>
      <c r="BE75" s="110">
        <v>34</v>
      </c>
      <c r="BF75" s="110">
        <v>35</v>
      </c>
      <c r="BQ75" s="46"/>
      <c r="CC75" s="4"/>
      <c r="CO75" s="4"/>
    </row>
    <row r="76" spans="1:93" x14ac:dyDescent="0.3">
      <c r="A76" s="9"/>
      <c r="B76" t="s">
        <v>189</v>
      </c>
      <c r="C76" s="97">
        <v>56</v>
      </c>
      <c r="D76" s="107">
        <v>71</v>
      </c>
      <c r="E76" s="108"/>
      <c r="F76" s="98"/>
      <c r="G76" s="98"/>
      <c r="H76" s="98">
        <v>0.1084831005</v>
      </c>
      <c r="I76" s="100">
        <v>78.873239436999995</v>
      </c>
      <c r="J76" s="98">
        <v>60.699216812000003</v>
      </c>
      <c r="K76" s="98">
        <v>102.48876717</v>
      </c>
      <c r="L76" s="98">
        <v>1.2395592937</v>
      </c>
      <c r="M76" s="98">
        <v>0.95362214410000001</v>
      </c>
      <c r="N76" s="98">
        <v>1.6112327635000001</v>
      </c>
      <c r="O76" s="107">
        <v>86</v>
      </c>
      <c r="P76" s="107">
        <v>112</v>
      </c>
      <c r="Q76" s="108"/>
      <c r="R76" s="98"/>
      <c r="S76" s="98"/>
      <c r="T76" s="98">
        <v>7.4039330599999995E-2</v>
      </c>
      <c r="U76" s="100">
        <v>76.785714286000001</v>
      </c>
      <c r="V76" s="98">
        <v>62.157423711</v>
      </c>
      <c r="W76" s="98">
        <v>94.856665002</v>
      </c>
      <c r="X76" s="98">
        <v>1.2128381494</v>
      </c>
      <c r="Y76" s="98">
        <v>0.98142317109999999</v>
      </c>
      <c r="Z76" s="98">
        <v>1.4988196937</v>
      </c>
      <c r="AA76" s="107">
        <v>104</v>
      </c>
      <c r="AB76" s="107">
        <v>161</v>
      </c>
      <c r="AC76" s="108"/>
      <c r="AD76" s="98"/>
      <c r="AE76" s="98"/>
      <c r="AF76" s="98">
        <v>0.69604957140000001</v>
      </c>
      <c r="AG76" s="100">
        <v>64.596273292000006</v>
      </c>
      <c r="AH76" s="98">
        <v>53.301604787999999</v>
      </c>
      <c r="AI76" s="98">
        <v>78.284294437</v>
      </c>
      <c r="AJ76" s="98">
        <v>1.0391257293</v>
      </c>
      <c r="AK76" s="98">
        <v>0.85712268110000001</v>
      </c>
      <c r="AL76" s="98">
        <v>1.2597756484</v>
      </c>
      <c r="AM76" s="98">
        <v>0.23561834709999999</v>
      </c>
      <c r="AN76" s="98">
        <v>0.84125379170000003</v>
      </c>
      <c r="AO76" s="98">
        <v>0.63221346430000003</v>
      </c>
      <c r="AP76" s="98">
        <v>1.1194129547</v>
      </c>
      <c r="AQ76" s="98">
        <v>0.87586639509999997</v>
      </c>
      <c r="AR76" s="98">
        <v>0.97353316329999995</v>
      </c>
      <c r="AS76" s="98">
        <v>0.6953270654</v>
      </c>
      <c r="AT76" s="98">
        <v>1.3630518170999999</v>
      </c>
      <c r="AU76" s="97" t="s">
        <v>28</v>
      </c>
      <c r="AV76" s="97" t="s">
        <v>28</v>
      </c>
      <c r="AW76" s="97" t="s">
        <v>28</v>
      </c>
      <c r="AX76" s="97" t="s">
        <v>28</v>
      </c>
      <c r="AY76" s="97" t="s">
        <v>28</v>
      </c>
      <c r="AZ76" s="97" t="s">
        <v>28</v>
      </c>
      <c r="BA76" s="97" t="s">
        <v>28</v>
      </c>
      <c r="BB76" s="97" t="s">
        <v>28</v>
      </c>
      <c r="BC76" s="109" t="s">
        <v>28</v>
      </c>
      <c r="BD76" s="110">
        <v>56</v>
      </c>
      <c r="BE76" s="110">
        <v>86</v>
      </c>
      <c r="BF76" s="110">
        <v>104</v>
      </c>
      <c r="BQ76" s="46"/>
      <c r="CC76" s="4"/>
      <c r="CO76" s="4"/>
    </row>
    <row r="77" spans="1:93" x14ac:dyDescent="0.3">
      <c r="A77" s="9"/>
      <c r="B77" t="s">
        <v>192</v>
      </c>
      <c r="C77" s="97">
        <v>84</v>
      </c>
      <c r="D77" s="107">
        <v>126</v>
      </c>
      <c r="E77" s="108"/>
      <c r="F77" s="98"/>
      <c r="G77" s="98"/>
      <c r="H77" s="98">
        <v>0.66977391480000004</v>
      </c>
      <c r="I77" s="100">
        <v>66.666666667000001</v>
      </c>
      <c r="J77" s="98">
        <v>53.831321138</v>
      </c>
      <c r="K77" s="98">
        <v>82.562425563000005</v>
      </c>
      <c r="L77" s="98">
        <v>1.0477227362999999</v>
      </c>
      <c r="M77" s="98">
        <v>0.84566018509999996</v>
      </c>
      <c r="N77" s="98">
        <v>1.2980662346</v>
      </c>
      <c r="O77" s="107">
        <v>104</v>
      </c>
      <c r="P77" s="107">
        <v>160</v>
      </c>
      <c r="Q77" s="108"/>
      <c r="R77" s="98"/>
      <c r="S77" s="98"/>
      <c r="T77" s="98">
        <v>0.78872120899999998</v>
      </c>
      <c r="U77" s="100">
        <v>65</v>
      </c>
      <c r="V77" s="98">
        <v>53.634739818</v>
      </c>
      <c r="W77" s="98">
        <v>78.773571277000002</v>
      </c>
      <c r="X77" s="98">
        <v>1.0266815963</v>
      </c>
      <c r="Y77" s="98">
        <v>0.84682495980000005</v>
      </c>
      <c r="Z77" s="98">
        <v>1.2447378738999999</v>
      </c>
      <c r="AA77" s="107">
        <v>135</v>
      </c>
      <c r="AB77" s="107">
        <v>203</v>
      </c>
      <c r="AC77" s="108"/>
      <c r="AD77" s="98"/>
      <c r="AE77" s="98"/>
      <c r="AF77" s="98">
        <v>0.43426311569999998</v>
      </c>
      <c r="AG77" s="100">
        <v>66.502463054000003</v>
      </c>
      <c r="AH77" s="98">
        <v>56.179512479000003</v>
      </c>
      <c r="AI77" s="98">
        <v>78.722249395000006</v>
      </c>
      <c r="AJ77" s="98">
        <v>1.0697895853999999</v>
      </c>
      <c r="AK77" s="98">
        <v>0.9033555445</v>
      </c>
      <c r="AL77" s="98">
        <v>1.2668874000999999</v>
      </c>
      <c r="AM77" s="98">
        <v>0.86096390369999998</v>
      </c>
      <c r="AN77" s="98">
        <v>1.0231148162000001</v>
      </c>
      <c r="AO77" s="98">
        <v>0.79225848290000001</v>
      </c>
      <c r="AP77" s="98">
        <v>1.3212404155999999</v>
      </c>
      <c r="AQ77" s="98">
        <v>0.86297750490000003</v>
      </c>
      <c r="AR77" s="98">
        <v>0.97499999999999998</v>
      </c>
      <c r="AS77" s="98">
        <v>0.73136724529999997</v>
      </c>
      <c r="AT77" s="98">
        <v>1.2997915974000001</v>
      </c>
      <c r="AU77" s="97" t="s">
        <v>28</v>
      </c>
      <c r="AV77" s="97" t="s">
        <v>28</v>
      </c>
      <c r="AW77" s="97" t="s">
        <v>28</v>
      </c>
      <c r="AX77" s="97" t="s">
        <v>28</v>
      </c>
      <c r="AY77" s="97" t="s">
        <v>28</v>
      </c>
      <c r="AZ77" s="97" t="s">
        <v>28</v>
      </c>
      <c r="BA77" s="97" t="s">
        <v>28</v>
      </c>
      <c r="BB77" s="97" t="s">
        <v>28</v>
      </c>
      <c r="BC77" s="109" t="s">
        <v>28</v>
      </c>
      <c r="BD77" s="110">
        <v>84</v>
      </c>
      <c r="BE77" s="110">
        <v>104</v>
      </c>
      <c r="BF77" s="110">
        <v>135</v>
      </c>
    </row>
    <row r="78" spans="1:93" x14ac:dyDescent="0.3">
      <c r="A78" s="9"/>
      <c r="B78" t="s">
        <v>190</v>
      </c>
      <c r="C78" s="97">
        <v>74</v>
      </c>
      <c r="D78" s="107">
        <v>104</v>
      </c>
      <c r="E78" s="108"/>
      <c r="F78" s="98"/>
      <c r="G78" s="98"/>
      <c r="H78" s="98">
        <v>0.33717019910000001</v>
      </c>
      <c r="I78" s="100">
        <v>71.153846153999993</v>
      </c>
      <c r="J78" s="98">
        <v>56.656300246999997</v>
      </c>
      <c r="K78" s="98">
        <v>89.361109010999996</v>
      </c>
      <c r="L78" s="98">
        <v>1.1182425358999999</v>
      </c>
      <c r="M78" s="98">
        <v>0.89006124949999998</v>
      </c>
      <c r="N78" s="98">
        <v>1.4049217060000001</v>
      </c>
      <c r="O78" s="107">
        <v>83</v>
      </c>
      <c r="P78" s="107">
        <v>112</v>
      </c>
      <c r="Q78" s="108"/>
      <c r="R78" s="98"/>
      <c r="S78" s="98"/>
      <c r="T78" s="98">
        <v>0.15211494410000001</v>
      </c>
      <c r="U78" s="100">
        <v>74.107142856999999</v>
      </c>
      <c r="V78" s="98">
        <v>59.762473235999998</v>
      </c>
      <c r="W78" s="98">
        <v>91.894935484000001</v>
      </c>
      <c r="X78" s="98">
        <v>1.1705298419000001</v>
      </c>
      <c r="Y78" s="98">
        <v>0.94361461589999995</v>
      </c>
      <c r="Z78" s="98">
        <v>1.4520123868999999</v>
      </c>
      <c r="AA78" s="107">
        <v>102</v>
      </c>
      <c r="AB78" s="107">
        <v>157</v>
      </c>
      <c r="AC78" s="108"/>
      <c r="AD78" s="98"/>
      <c r="AE78" s="98"/>
      <c r="AF78" s="98">
        <v>0.65648838620000005</v>
      </c>
      <c r="AG78" s="100">
        <v>64.968152865999997</v>
      </c>
      <c r="AH78" s="98">
        <v>53.508035642999999</v>
      </c>
      <c r="AI78" s="98">
        <v>78.882747910999996</v>
      </c>
      <c r="AJ78" s="98">
        <v>1.0451079572999999</v>
      </c>
      <c r="AK78" s="98">
        <v>0.86044523429999997</v>
      </c>
      <c r="AL78" s="98">
        <v>1.2694016991999999</v>
      </c>
      <c r="AM78" s="98">
        <v>0.37328128560000001</v>
      </c>
      <c r="AN78" s="98">
        <v>0.87667868930000004</v>
      </c>
      <c r="AO78" s="98">
        <v>0.65616327009999997</v>
      </c>
      <c r="AP78" s="98">
        <v>1.1713022647</v>
      </c>
      <c r="AQ78" s="98">
        <v>0.79921555359999996</v>
      </c>
      <c r="AR78" s="98">
        <v>1.0415057915000001</v>
      </c>
      <c r="AS78" s="98">
        <v>0.76132719260000004</v>
      </c>
      <c r="AT78" s="98">
        <v>1.4247938655000001</v>
      </c>
      <c r="AU78" s="97" t="s">
        <v>28</v>
      </c>
      <c r="AV78" s="97" t="s">
        <v>28</v>
      </c>
      <c r="AW78" s="97" t="s">
        <v>28</v>
      </c>
      <c r="AX78" s="97" t="s">
        <v>28</v>
      </c>
      <c r="AY78" s="97" t="s">
        <v>28</v>
      </c>
      <c r="AZ78" s="97" t="s">
        <v>28</v>
      </c>
      <c r="BA78" s="97" t="s">
        <v>28</v>
      </c>
      <c r="BB78" s="97" t="s">
        <v>28</v>
      </c>
      <c r="BC78" s="109" t="s">
        <v>28</v>
      </c>
      <c r="BD78" s="110">
        <v>74</v>
      </c>
      <c r="BE78" s="110">
        <v>83</v>
      </c>
      <c r="BF78" s="110">
        <v>102</v>
      </c>
      <c r="BQ78" s="46"/>
      <c r="CO78" s="4"/>
    </row>
    <row r="79" spans="1:93" x14ac:dyDescent="0.3">
      <c r="A79" s="9"/>
      <c r="B79" t="s">
        <v>191</v>
      </c>
      <c r="C79" s="97">
        <v>52</v>
      </c>
      <c r="D79" s="107">
        <v>67</v>
      </c>
      <c r="E79" s="108"/>
      <c r="F79" s="98"/>
      <c r="G79" s="98"/>
      <c r="H79" s="98">
        <v>0.15251842039999999</v>
      </c>
      <c r="I79" s="100">
        <v>77.611940298999997</v>
      </c>
      <c r="J79" s="98">
        <v>59.140926675000003</v>
      </c>
      <c r="K79" s="98">
        <v>101.85185819</v>
      </c>
      <c r="L79" s="98">
        <v>1.2197369169000001</v>
      </c>
      <c r="M79" s="98">
        <v>0.92915166800000004</v>
      </c>
      <c r="N79" s="98">
        <v>1.6012005334999999</v>
      </c>
      <c r="O79" s="107">
        <v>62</v>
      </c>
      <c r="P79" s="107">
        <v>86</v>
      </c>
      <c r="Q79" s="108"/>
      <c r="R79" s="98"/>
      <c r="S79" s="98"/>
      <c r="T79" s="98">
        <v>0.30698390069999998</v>
      </c>
      <c r="U79" s="100">
        <v>72.093023255999995</v>
      </c>
      <c r="V79" s="98">
        <v>56.207016611</v>
      </c>
      <c r="W79" s="98">
        <v>92.468953443999993</v>
      </c>
      <c r="X79" s="98">
        <v>1.1387166183999999</v>
      </c>
      <c r="Y79" s="98">
        <v>0.88751932469999995</v>
      </c>
      <c r="Z79" s="98">
        <v>1.4610110461000001</v>
      </c>
      <c r="AA79" s="107">
        <v>70</v>
      </c>
      <c r="AB79" s="107">
        <v>113</v>
      </c>
      <c r="AC79" s="108"/>
      <c r="AD79" s="98"/>
      <c r="AE79" s="98"/>
      <c r="AF79" s="98">
        <v>0.97667254410000004</v>
      </c>
      <c r="AG79" s="100">
        <v>61.946902655000002</v>
      </c>
      <c r="AH79" s="98">
        <v>49.009644563000002</v>
      </c>
      <c r="AI79" s="98">
        <v>78.299256865000004</v>
      </c>
      <c r="AJ79" s="98">
        <v>0.99650671970000004</v>
      </c>
      <c r="AK79" s="98">
        <v>0.7881567116</v>
      </c>
      <c r="AL79" s="98">
        <v>1.2599342589</v>
      </c>
      <c r="AM79" s="98">
        <v>0.38444708620000001</v>
      </c>
      <c r="AN79" s="98">
        <v>0.8592634884</v>
      </c>
      <c r="AO79" s="98">
        <v>0.61048965099999997</v>
      </c>
      <c r="AP79" s="98">
        <v>1.2094123813</v>
      </c>
      <c r="AQ79" s="98">
        <v>0.69485571400000001</v>
      </c>
      <c r="AR79" s="98">
        <v>0.92889087660000003</v>
      </c>
      <c r="AS79" s="98">
        <v>0.64254424659999998</v>
      </c>
      <c r="AT79" s="98">
        <v>1.3428464499999999</v>
      </c>
      <c r="AU79" s="97" t="s">
        <v>28</v>
      </c>
      <c r="AV79" s="97" t="s">
        <v>28</v>
      </c>
      <c r="AW79" s="97" t="s">
        <v>28</v>
      </c>
      <c r="AX79" s="97" t="s">
        <v>28</v>
      </c>
      <c r="AY79" s="97" t="s">
        <v>28</v>
      </c>
      <c r="AZ79" s="97" t="s">
        <v>28</v>
      </c>
      <c r="BA79" s="97" t="s">
        <v>28</v>
      </c>
      <c r="BB79" s="97" t="s">
        <v>28</v>
      </c>
      <c r="BC79" s="109" t="s">
        <v>28</v>
      </c>
      <c r="BD79" s="110">
        <v>52</v>
      </c>
      <c r="BE79" s="110">
        <v>62</v>
      </c>
      <c r="BF79" s="110">
        <v>70</v>
      </c>
      <c r="BQ79" s="46"/>
      <c r="CC79" s="4"/>
      <c r="CO79" s="4"/>
    </row>
    <row r="80" spans="1:93" x14ac:dyDescent="0.3">
      <c r="A80" s="9"/>
      <c r="B80" t="s">
        <v>146</v>
      </c>
      <c r="C80" s="97">
        <v>50</v>
      </c>
      <c r="D80" s="107">
        <v>67</v>
      </c>
      <c r="E80" s="108"/>
      <c r="F80" s="98"/>
      <c r="G80" s="98"/>
      <c r="H80" s="98">
        <v>0.26018482749999999</v>
      </c>
      <c r="I80" s="100">
        <v>74.626865671999994</v>
      </c>
      <c r="J80" s="98">
        <v>56.561005960999999</v>
      </c>
      <c r="K80" s="98">
        <v>98.463048620999999</v>
      </c>
      <c r="L80" s="98">
        <v>1.1728239586</v>
      </c>
      <c r="M80" s="98">
        <v>0.88862455480000002</v>
      </c>
      <c r="N80" s="98">
        <v>1.5479158555000001</v>
      </c>
      <c r="O80" s="107">
        <v>53</v>
      </c>
      <c r="P80" s="107">
        <v>77</v>
      </c>
      <c r="Q80" s="108"/>
      <c r="R80" s="98"/>
      <c r="S80" s="98"/>
      <c r="T80" s="98">
        <v>0.54320299849999998</v>
      </c>
      <c r="U80" s="100">
        <v>68.831168830999999</v>
      </c>
      <c r="V80" s="98">
        <v>52.585210944000004</v>
      </c>
      <c r="W80" s="98">
        <v>90.096240323000004</v>
      </c>
      <c r="X80" s="98">
        <v>1.0871952967</v>
      </c>
      <c r="Y80" s="98">
        <v>0.83034980059999997</v>
      </c>
      <c r="Z80" s="98">
        <v>1.4234887663</v>
      </c>
      <c r="AA80" s="107">
        <v>59</v>
      </c>
      <c r="AB80" s="107">
        <v>121</v>
      </c>
      <c r="AC80" s="108"/>
      <c r="AD80" s="98"/>
      <c r="AE80" s="98"/>
      <c r="AF80" s="98">
        <v>6.2400195999999998E-2</v>
      </c>
      <c r="AG80" s="100">
        <v>48.760330578999998</v>
      </c>
      <c r="AH80" s="98">
        <v>37.778928782999998</v>
      </c>
      <c r="AI80" s="98">
        <v>62.933754733999997</v>
      </c>
      <c r="AJ80" s="98">
        <v>0.78438138140000002</v>
      </c>
      <c r="AK80" s="98">
        <v>0.60756293500000003</v>
      </c>
      <c r="AL80" s="98">
        <v>1.0126591271000001</v>
      </c>
      <c r="AM80" s="98">
        <v>6.8520110400000001E-2</v>
      </c>
      <c r="AN80" s="98">
        <v>0.70840480269999995</v>
      </c>
      <c r="AO80" s="98">
        <v>0.48886415970000002</v>
      </c>
      <c r="AP80" s="98">
        <v>1.0265374432000001</v>
      </c>
      <c r="AQ80" s="98">
        <v>0.68175906480000004</v>
      </c>
      <c r="AR80" s="98">
        <v>0.92233766230000003</v>
      </c>
      <c r="AS80" s="98">
        <v>0.62672350919999997</v>
      </c>
      <c r="AT80" s="98">
        <v>1.3573876692</v>
      </c>
      <c r="AU80" s="97" t="s">
        <v>28</v>
      </c>
      <c r="AV80" s="97" t="s">
        <v>28</v>
      </c>
      <c r="AW80" s="97" t="s">
        <v>28</v>
      </c>
      <c r="AX80" s="97" t="s">
        <v>28</v>
      </c>
      <c r="AY80" s="97" t="s">
        <v>28</v>
      </c>
      <c r="AZ80" s="97" t="s">
        <v>28</v>
      </c>
      <c r="BA80" s="97" t="s">
        <v>28</v>
      </c>
      <c r="BB80" s="97" t="s">
        <v>28</v>
      </c>
      <c r="BC80" s="109" t="s">
        <v>28</v>
      </c>
      <c r="BD80" s="110">
        <v>50</v>
      </c>
      <c r="BE80" s="110">
        <v>53</v>
      </c>
      <c r="BF80" s="110">
        <v>59</v>
      </c>
    </row>
    <row r="81" spans="1:93" x14ac:dyDescent="0.3">
      <c r="A81" s="9"/>
      <c r="B81" t="s">
        <v>194</v>
      </c>
      <c r="C81" s="97">
        <v>11</v>
      </c>
      <c r="D81" s="107">
        <v>21</v>
      </c>
      <c r="E81" s="108"/>
      <c r="F81" s="98"/>
      <c r="G81" s="98"/>
      <c r="H81" s="98">
        <v>0.51888477509999997</v>
      </c>
      <c r="I81" s="100">
        <v>52.380952381</v>
      </c>
      <c r="J81" s="98">
        <v>29.008579897000001</v>
      </c>
      <c r="K81" s="98">
        <v>94.584574013999998</v>
      </c>
      <c r="L81" s="98">
        <v>0.82321072139999996</v>
      </c>
      <c r="M81" s="98">
        <v>0.45582702559999999</v>
      </c>
      <c r="N81" s="98">
        <v>1.4866952898000001</v>
      </c>
      <c r="O81" s="107">
        <v>13</v>
      </c>
      <c r="P81" s="107">
        <v>21</v>
      </c>
      <c r="Q81" s="108"/>
      <c r="R81" s="98"/>
      <c r="S81" s="98"/>
      <c r="T81" s="98">
        <v>0.93547903300000002</v>
      </c>
      <c r="U81" s="100">
        <v>61.904761905000001</v>
      </c>
      <c r="V81" s="98">
        <v>35.945392157999997</v>
      </c>
      <c r="W81" s="98">
        <v>106.61170505</v>
      </c>
      <c r="X81" s="98">
        <v>0.97779199640000003</v>
      </c>
      <c r="Y81" s="98">
        <v>0.56768018610000004</v>
      </c>
      <c r="Z81" s="98">
        <v>1.6841827699</v>
      </c>
      <c r="AA81" s="107">
        <v>17</v>
      </c>
      <c r="AB81" s="107">
        <v>36</v>
      </c>
      <c r="AC81" s="108"/>
      <c r="AD81" s="98"/>
      <c r="AE81" s="98"/>
      <c r="AF81" s="98">
        <v>0.25715455520000002</v>
      </c>
      <c r="AG81" s="100">
        <v>47.222222221999999</v>
      </c>
      <c r="AH81" s="98">
        <v>29.356192190000002</v>
      </c>
      <c r="AI81" s="98">
        <v>75.961427733999997</v>
      </c>
      <c r="AJ81" s="98">
        <v>0.75963865419999999</v>
      </c>
      <c r="AK81" s="98">
        <v>0.47216789529999997</v>
      </c>
      <c r="AL81" s="98">
        <v>1.2221307096</v>
      </c>
      <c r="AM81" s="98">
        <v>0.4624543217</v>
      </c>
      <c r="AN81" s="98">
        <v>0.76282051279999996</v>
      </c>
      <c r="AO81" s="98">
        <v>0.3705162971</v>
      </c>
      <c r="AP81" s="98">
        <v>1.5704980841</v>
      </c>
      <c r="AQ81" s="98">
        <v>0.68343962719999996</v>
      </c>
      <c r="AR81" s="98">
        <v>1.1818181818</v>
      </c>
      <c r="AS81" s="98">
        <v>0.52946367360000002</v>
      </c>
      <c r="AT81" s="98">
        <v>2.6379415329999998</v>
      </c>
      <c r="AU81" s="97" t="s">
        <v>28</v>
      </c>
      <c r="AV81" s="97" t="s">
        <v>28</v>
      </c>
      <c r="AW81" s="97" t="s">
        <v>28</v>
      </c>
      <c r="AX81" s="97" t="s">
        <v>28</v>
      </c>
      <c r="AY81" s="97" t="s">
        <v>28</v>
      </c>
      <c r="AZ81" s="97" t="s">
        <v>28</v>
      </c>
      <c r="BA81" s="97" t="s">
        <v>28</v>
      </c>
      <c r="BB81" s="97" t="s">
        <v>28</v>
      </c>
      <c r="BC81" s="109" t="s">
        <v>28</v>
      </c>
      <c r="BD81" s="110">
        <v>11</v>
      </c>
      <c r="BE81" s="110">
        <v>13</v>
      </c>
      <c r="BF81" s="110">
        <v>17</v>
      </c>
      <c r="BQ81" s="46"/>
      <c r="CC81" s="4"/>
      <c r="CO81" s="4"/>
    </row>
    <row r="82" spans="1:93" x14ac:dyDescent="0.3">
      <c r="A82" s="9"/>
      <c r="B82" t="s">
        <v>193</v>
      </c>
      <c r="C82" s="97">
        <v>82</v>
      </c>
      <c r="D82" s="107">
        <v>120</v>
      </c>
      <c r="E82" s="108"/>
      <c r="F82" s="98"/>
      <c r="G82" s="98"/>
      <c r="H82" s="98">
        <v>0.51921477159999996</v>
      </c>
      <c r="I82" s="100">
        <v>68.333333332999999</v>
      </c>
      <c r="J82" s="98">
        <v>55.034258690999998</v>
      </c>
      <c r="K82" s="98">
        <v>84.846140487</v>
      </c>
      <c r="L82" s="98">
        <v>1.0739158047999999</v>
      </c>
      <c r="M82" s="98">
        <v>0.86456187350000002</v>
      </c>
      <c r="N82" s="98">
        <v>1.3339648567</v>
      </c>
      <c r="O82" s="107">
        <v>115</v>
      </c>
      <c r="P82" s="107">
        <v>169</v>
      </c>
      <c r="Q82" s="108"/>
      <c r="R82" s="98"/>
      <c r="S82" s="98"/>
      <c r="T82" s="98">
        <v>0.44016527319999998</v>
      </c>
      <c r="U82" s="100">
        <v>68.047337278000001</v>
      </c>
      <c r="V82" s="98">
        <v>56.680827571000002</v>
      </c>
      <c r="W82" s="98">
        <v>81.693234009999998</v>
      </c>
      <c r="X82" s="98">
        <v>1.0748145978000001</v>
      </c>
      <c r="Y82" s="98">
        <v>0.89490030340000004</v>
      </c>
      <c r="Z82" s="98">
        <v>1.2908995731999999</v>
      </c>
      <c r="AA82" s="107">
        <v>108</v>
      </c>
      <c r="AB82" s="107">
        <v>177</v>
      </c>
      <c r="AC82" s="108"/>
      <c r="AD82" s="98"/>
      <c r="AE82" s="98"/>
      <c r="AF82" s="98">
        <v>0.84681762350000001</v>
      </c>
      <c r="AG82" s="100">
        <v>61.016949152999999</v>
      </c>
      <c r="AH82" s="98">
        <v>50.529334972999997</v>
      </c>
      <c r="AI82" s="98">
        <v>73.681319689999995</v>
      </c>
      <c r="AJ82" s="98">
        <v>0.98154705460000002</v>
      </c>
      <c r="AK82" s="98">
        <v>0.81253725480000005</v>
      </c>
      <c r="AL82" s="98">
        <v>1.1857113194</v>
      </c>
      <c r="AM82" s="98">
        <v>0.41573377500000003</v>
      </c>
      <c r="AN82" s="98">
        <v>0.89668386150000001</v>
      </c>
      <c r="AO82" s="98">
        <v>0.68957546999999997</v>
      </c>
      <c r="AP82" s="98">
        <v>1.1659955762000001</v>
      </c>
      <c r="AQ82" s="98">
        <v>0.97685060189999995</v>
      </c>
      <c r="AR82" s="98">
        <v>0.99581469190000005</v>
      </c>
      <c r="AS82" s="98">
        <v>0.75015138120000002</v>
      </c>
      <c r="AT82" s="98">
        <v>1.3219290471</v>
      </c>
      <c r="AU82" s="97" t="s">
        <v>28</v>
      </c>
      <c r="AV82" s="97" t="s">
        <v>28</v>
      </c>
      <c r="AW82" s="97" t="s">
        <v>28</v>
      </c>
      <c r="AX82" s="97" t="s">
        <v>28</v>
      </c>
      <c r="AY82" s="97" t="s">
        <v>28</v>
      </c>
      <c r="AZ82" s="97" t="s">
        <v>28</v>
      </c>
      <c r="BA82" s="97" t="s">
        <v>28</v>
      </c>
      <c r="BB82" s="97" t="s">
        <v>28</v>
      </c>
      <c r="BC82" s="109" t="s">
        <v>28</v>
      </c>
      <c r="BD82" s="110">
        <v>82</v>
      </c>
      <c r="BE82" s="110">
        <v>115</v>
      </c>
      <c r="BF82" s="110">
        <v>108</v>
      </c>
      <c r="BQ82" s="46"/>
      <c r="CC82" s="4"/>
      <c r="CO82" s="4"/>
    </row>
    <row r="83" spans="1:93" x14ac:dyDescent="0.3">
      <c r="A83" s="9"/>
      <c r="B83" t="s">
        <v>195</v>
      </c>
      <c r="C83" s="97">
        <v>45</v>
      </c>
      <c r="D83" s="107">
        <v>59</v>
      </c>
      <c r="E83" s="108"/>
      <c r="F83" s="98"/>
      <c r="G83" s="98"/>
      <c r="H83" s="98">
        <v>0.22461447000000001</v>
      </c>
      <c r="I83" s="100">
        <v>76.271186440999998</v>
      </c>
      <c r="J83" s="98">
        <v>56.947002331999997</v>
      </c>
      <c r="K83" s="98">
        <v>102.15276736</v>
      </c>
      <c r="L83" s="98">
        <v>1.1986658424000001</v>
      </c>
      <c r="M83" s="98">
        <v>0.89470331619999999</v>
      </c>
      <c r="N83" s="98">
        <v>1.6058952457</v>
      </c>
      <c r="O83" s="107">
        <v>52</v>
      </c>
      <c r="P83" s="107">
        <v>74</v>
      </c>
      <c r="Q83" s="108"/>
      <c r="R83" s="98"/>
      <c r="S83" s="98"/>
      <c r="T83" s="98">
        <v>0.4524826112</v>
      </c>
      <c r="U83" s="100">
        <v>70.270270269999997</v>
      </c>
      <c r="V83" s="98">
        <v>53.546514692000002</v>
      </c>
      <c r="W83" s="98">
        <v>92.217222956000001</v>
      </c>
      <c r="X83" s="98">
        <v>1.1099260500000001</v>
      </c>
      <c r="Y83" s="98">
        <v>0.84553162630000001</v>
      </c>
      <c r="Z83" s="98">
        <v>1.4569955730999999</v>
      </c>
      <c r="AA83" s="107">
        <v>57</v>
      </c>
      <c r="AB83" s="107">
        <v>91</v>
      </c>
      <c r="AC83" s="108"/>
      <c r="AD83" s="98"/>
      <c r="AE83" s="98"/>
      <c r="AF83" s="98">
        <v>0.95438133329999997</v>
      </c>
      <c r="AG83" s="100">
        <v>62.637362637000003</v>
      </c>
      <c r="AH83" s="98">
        <v>48.315787745000002</v>
      </c>
      <c r="AI83" s="98">
        <v>81.204082169000003</v>
      </c>
      <c r="AJ83" s="98">
        <v>1.0076137805000001</v>
      </c>
      <c r="AK83" s="98">
        <v>0.77702095110000002</v>
      </c>
      <c r="AL83" s="98">
        <v>1.3066385520999999</v>
      </c>
      <c r="AM83" s="98">
        <v>0.54876138279999997</v>
      </c>
      <c r="AN83" s="98">
        <v>0.89137785290000005</v>
      </c>
      <c r="AO83" s="98">
        <v>0.61210985220000003</v>
      </c>
      <c r="AP83" s="98">
        <v>1.2980586309</v>
      </c>
      <c r="AQ83" s="98">
        <v>0.68732552300000005</v>
      </c>
      <c r="AR83" s="98">
        <v>0.9213213213</v>
      </c>
      <c r="AS83" s="98">
        <v>0.61816786069999996</v>
      </c>
      <c r="AT83" s="98">
        <v>1.3731431721</v>
      </c>
      <c r="AU83" s="97" t="s">
        <v>28</v>
      </c>
      <c r="AV83" s="97" t="s">
        <v>28</v>
      </c>
      <c r="AW83" s="97" t="s">
        <v>28</v>
      </c>
      <c r="AX83" s="97" t="s">
        <v>28</v>
      </c>
      <c r="AY83" s="97" t="s">
        <v>28</v>
      </c>
      <c r="AZ83" s="97" t="s">
        <v>28</v>
      </c>
      <c r="BA83" s="97" t="s">
        <v>28</v>
      </c>
      <c r="BB83" s="97" t="s">
        <v>28</v>
      </c>
      <c r="BC83" s="109" t="s">
        <v>28</v>
      </c>
      <c r="BD83" s="110">
        <v>45</v>
      </c>
      <c r="BE83" s="110">
        <v>52</v>
      </c>
      <c r="BF83" s="110">
        <v>57</v>
      </c>
      <c r="BQ83" s="46"/>
      <c r="CC83" s="4"/>
      <c r="CO83" s="4"/>
    </row>
    <row r="84" spans="1:93" s="3" customFormat="1" x14ac:dyDescent="0.3">
      <c r="A84" s="9" t="s">
        <v>231</v>
      </c>
      <c r="B84" s="3" t="s">
        <v>96</v>
      </c>
      <c r="C84" s="103">
        <v>643</v>
      </c>
      <c r="D84" s="104">
        <v>962</v>
      </c>
      <c r="E84" s="99"/>
      <c r="F84" s="105"/>
      <c r="G84" s="105"/>
      <c r="H84" s="105">
        <v>0.2186451881</v>
      </c>
      <c r="I84" s="106">
        <v>66.839916840000001</v>
      </c>
      <c r="J84" s="105">
        <v>61.868243886000002</v>
      </c>
      <c r="K84" s="105">
        <v>72.211108680999999</v>
      </c>
      <c r="L84" s="105">
        <v>1.0504455085</v>
      </c>
      <c r="M84" s="105">
        <v>0.97122390290000005</v>
      </c>
      <c r="N84" s="105">
        <v>1.1361291284999999</v>
      </c>
      <c r="O84" s="104">
        <v>675</v>
      </c>
      <c r="P84" s="104">
        <v>989</v>
      </c>
      <c r="Q84" s="99"/>
      <c r="R84" s="105"/>
      <c r="S84" s="105"/>
      <c r="T84" s="105">
        <v>5.4108883699999999E-2</v>
      </c>
      <c r="U84" s="106">
        <v>68.250758341999997</v>
      </c>
      <c r="V84" s="105">
        <v>63.291402364</v>
      </c>
      <c r="W84" s="105">
        <v>73.598717047999997</v>
      </c>
      <c r="X84" s="105">
        <v>1.0780276542</v>
      </c>
      <c r="Y84" s="105">
        <v>0.99867451279999997</v>
      </c>
      <c r="Z84" s="105">
        <v>1.1636860741999999</v>
      </c>
      <c r="AA84" s="104">
        <v>851</v>
      </c>
      <c r="AB84" s="104">
        <v>1250</v>
      </c>
      <c r="AC84" s="99"/>
      <c r="AD84" s="105"/>
      <c r="AE84" s="105"/>
      <c r="AF84" s="105">
        <v>9.0080536999999992E-3</v>
      </c>
      <c r="AG84" s="106">
        <v>68.08</v>
      </c>
      <c r="AH84" s="105">
        <v>63.656203579</v>
      </c>
      <c r="AI84" s="105">
        <v>72.811228748000005</v>
      </c>
      <c r="AJ84" s="105">
        <v>1.0951665793000001</v>
      </c>
      <c r="AK84" s="105">
        <v>1.0229457926000001</v>
      </c>
      <c r="AL84" s="105">
        <v>1.1724862109</v>
      </c>
      <c r="AM84" s="105">
        <v>0.9612361586</v>
      </c>
      <c r="AN84" s="105">
        <v>0.99749807410000002</v>
      </c>
      <c r="AO84" s="105">
        <v>0.90165314780000005</v>
      </c>
      <c r="AP84" s="105">
        <v>1.1035312306</v>
      </c>
      <c r="AQ84" s="105">
        <v>0.70464956359999997</v>
      </c>
      <c r="AR84" s="105">
        <v>1.0211077687000001</v>
      </c>
      <c r="AS84" s="105">
        <v>0.91656888930000002</v>
      </c>
      <c r="AT84" s="105">
        <v>1.1375697859</v>
      </c>
      <c r="AU84" s="103" t="s">
        <v>28</v>
      </c>
      <c r="AV84" s="103" t="s">
        <v>28</v>
      </c>
      <c r="AW84" s="103" t="s">
        <v>28</v>
      </c>
      <c r="AX84" s="103" t="s">
        <v>28</v>
      </c>
      <c r="AY84" s="103" t="s">
        <v>28</v>
      </c>
      <c r="AZ84" s="103" t="s">
        <v>28</v>
      </c>
      <c r="BA84" s="103" t="s">
        <v>28</v>
      </c>
      <c r="BB84" s="103" t="s">
        <v>28</v>
      </c>
      <c r="BC84" s="101" t="s">
        <v>28</v>
      </c>
      <c r="BD84" s="102">
        <v>643</v>
      </c>
      <c r="BE84" s="102">
        <v>675</v>
      </c>
      <c r="BF84" s="102">
        <v>851</v>
      </c>
      <c r="BG84" s="37"/>
      <c r="BH84" s="37"/>
      <c r="BI84" s="37"/>
      <c r="BJ84" s="37"/>
      <c r="BK84" s="37"/>
      <c r="BL84" s="37"/>
      <c r="BM84" s="37"/>
      <c r="BN84" s="37"/>
      <c r="BO84" s="37"/>
      <c r="BP84" s="37"/>
      <c r="BQ84" s="37"/>
      <c r="BR84" s="37"/>
      <c r="BS84" s="37"/>
      <c r="BT84" s="37"/>
      <c r="BU84" s="37"/>
      <c r="BV84" s="37"/>
      <c r="BW84" s="37"/>
    </row>
    <row r="85" spans="1:93" x14ac:dyDescent="0.3">
      <c r="A85" s="9"/>
      <c r="B85" t="s">
        <v>97</v>
      </c>
      <c r="C85" s="97">
        <v>435</v>
      </c>
      <c r="D85" s="107">
        <v>658</v>
      </c>
      <c r="E85" s="108"/>
      <c r="F85" s="98"/>
      <c r="G85" s="98"/>
      <c r="H85" s="98">
        <v>0.42982099569999999</v>
      </c>
      <c r="I85" s="100">
        <v>66.109422491999993</v>
      </c>
      <c r="J85" s="98">
        <v>60.179887720000004</v>
      </c>
      <c r="K85" s="98">
        <v>72.623195354000003</v>
      </c>
      <c r="L85" s="98">
        <v>1.0389651755</v>
      </c>
      <c r="M85" s="98">
        <v>0.94490531320000004</v>
      </c>
      <c r="N85" s="98">
        <v>1.1423881533</v>
      </c>
      <c r="O85" s="107">
        <v>477</v>
      </c>
      <c r="P85" s="107">
        <v>707</v>
      </c>
      <c r="Q85" s="108"/>
      <c r="R85" s="98"/>
      <c r="S85" s="98"/>
      <c r="T85" s="98">
        <v>0.16885874000000001</v>
      </c>
      <c r="U85" s="100">
        <v>67.468175388999995</v>
      </c>
      <c r="V85" s="98">
        <v>61.677267368000003</v>
      </c>
      <c r="W85" s="98">
        <v>73.802794523000003</v>
      </c>
      <c r="X85" s="98">
        <v>1.0656666770000001</v>
      </c>
      <c r="Y85" s="98">
        <v>0.97336172779999997</v>
      </c>
      <c r="Z85" s="98">
        <v>1.1667250047</v>
      </c>
      <c r="AA85" s="107">
        <v>487</v>
      </c>
      <c r="AB85" s="107">
        <v>701</v>
      </c>
      <c r="AC85" s="108"/>
      <c r="AD85" s="98"/>
      <c r="AE85" s="98"/>
      <c r="AF85" s="98">
        <v>1.5041209999999999E-2</v>
      </c>
      <c r="AG85" s="100">
        <v>69.472182595999996</v>
      </c>
      <c r="AH85" s="98">
        <v>63.568112968000001</v>
      </c>
      <c r="AI85" s="98">
        <v>75.924609515</v>
      </c>
      <c r="AJ85" s="98">
        <v>1.1175618767</v>
      </c>
      <c r="AK85" s="98">
        <v>1.0217846559999999</v>
      </c>
      <c r="AL85" s="98">
        <v>1.2223167974</v>
      </c>
      <c r="AM85" s="98">
        <v>0.6495592845</v>
      </c>
      <c r="AN85" s="98">
        <v>1.0297029999</v>
      </c>
      <c r="AO85" s="98">
        <v>0.90756620600000004</v>
      </c>
      <c r="AP85" s="98">
        <v>1.1682764970999999</v>
      </c>
      <c r="AQ85" s="98">
        <v>0.7589402838</v>
      </c>
      <c r="AR85" s="98">
        <v>1.0205530897999999</v>
      </c>
      <c r="AS85" s="98">
        <v>0.89619708909999996</v>
      </c>
      <c r="AT85" s="98">
        <v>1.1621646863999999</v>
      </c>
      <c r="AU85" s="97" t="s">
        <v>28</v>
      </c>
      <c r="AV85" s="97" t="s">
        <v>28</v>
      </c>
      <c r="AW85" s="97" t="s">
        <v>28</v>
      </c>
      <c r="AX85" s="97" t="s">
        <v>28</v>
      </c>
      <c r="AY85" s="97" t="s">
        <v>28</v>
      </c>
      <c r="AZ85" s="97" t="s">
        <v>28</v>
      </c>
      <c r="BA85" s="97" t="s">
        <v>28</v>
      </c>
      <c r="BB85" s="97" t="s">
        <v>28</v>
      </c>
      <c r="BC85" s="109" t="s">
        <v>28</v>
      </c>
      <c r="BD85" s="110">
        <v>435</v>
      </c>
      <c r="BE85" s="110">
        <v>477</v>
      </c>
      <c r="BF85" s="110">
        <v>487</v>
      </c>
    </row>
    <row r="86" spans="1:93" x14ac:dyDescent="0.3">
      <c r="A86" s="9"/>
      <c r="B86" t="s">
        <v>98</v>
      </c>
      <c r="C86" s="97">
        <v>564</v>
      </c>
      <c r="D86" s="107">
        <v>843</v>
      </c>
      <c r="E86" s="108"/>
      <c r="F86" s="98"/>
      <c r="G86" s="98"/>
      <c r="H86" s="98">
        <v>0.2393758047</v>
      </c>
      <c r="I86" s="100">
        <v>66.903914591000003</v>
      </c>
      <c r="J86" s="98">
        <v>61.604080347</v>
      </c>
      <c r="K86" s="98">
        <v>72.659696604000004</v>
      </c>
      <c r="L86" s="98">
        <v>1.0514512869999999</v>
      </c>
      <c r="M86" s="98">
        <v>0.96714477340000005</v>
      </c>
      <c r="N86" s="98">
        <v>1.1431068433</v>
      </c>
      <c r="O86" s="107">
        <v>632</v>
      </c>
      <c r="P86" s="107">
        <v>937</v>
      </c>
      <c r="Q86" s="108"/>
      <c r="R86" s="98"/>
      <c r="S86" s="98"/>
      <c r="T86" s="98">
        <v>0.1159633053</v>
      </c>
      <c r="U86" s="100">
        <v>67.449306297000007</v>
      </c>
      <c r="V86" s="98">
        <v>62.390506019</v>
      </c>
      <c r="W86" s="98">
        <v>72.918288537999999</v>
      </c>
      <c r="X86" s="98">
        <v>1.0653686378</v>
      </c>
      <c r="Y86" s="98">
        <v>0.98449138810000003</v>
      </c>
      <c r="Z86" s="98">
        <v>1.1528900588</v>
      </c>
      <c r="AA86" s="107">
        <v>686</v>
      </c>
      <c r="AB86" s="107">
        <v>1017</v>
      </c>
      <c r="AC86" s="108"/>
      <c r="AD86" s="98"/>
      <c r="AE86" s="98"/>
      <c r="AF86" s="98">
        <v>3.4640491299999999E-2</v>
      </c>
      <c r="AG86" s="100">
        <v>67.453294002000007</v>
      </c>
      <c r="AH86" s="98">
        <v>62.589882586000002</v>
      </c>
      <c r="AI86" s="98">
        <v>72.694606281000006</v>
      </c>
      <c r="AJ86" s="98">
        <v>1.0850850947999999</v>
      </c>
      <c r="AK86" s="98">
        <v>1.00591498</v>
      </c>
      <c r="AL86" s="98">
        <v>1.1704862600999999</v>
      </c>
      <c r="AM86" s="98">
        <v>0.9991444693</v>
      </c>
      <c r="AN86" s="98">
        <v>1.0000591215000001</v>
      </c>
      <c r="AO86" s="98">
        <v>0.89762228659999999</v>
      </c>
      <c r="AP86" s="98">
        <v>1.1141860685</v>
      </c>
      <c r="AQ86" s="98">
        <v>0.88853325900000002</v>
      </c>
      <c r="AR86" s="98">
        <v>1.0081518653999999</v>
      </c>
      <c r="AS86" s="98">
        <v>0.89995323679999994</v>
      </c>
      <c r="AT86" s="98">
        <v>1.1293588845</v>
      </c>
      <c r="AU86" s="97" t="s">
        <v>28</v>
      </c>
      <c r="AV86" s="97" t="s">
        <v>28</v>
      </c>
      <c r="AW86" s="97" t="s">
        <v>28</v>
      </c>
      <c r="AX86" s="97" t="s">
        <v>28</v>
      </c>
      <c r="AY86" s="97" t="s">
        <v>28</v>
      </c>
      <c r="AZ86" s="97" t="s">
        <v>28</v>
      </c>
      <c r="BA86" s="97" t="s">
        <v>28</v>
      </c>
      <c r="BB86" s="97" t="s">
        <v>28</v>
      </c>
      <c r="BC86" s="109" t="s">
        <v>28</v>
      </c>
      <c r="BD86" s="110">
        <v>564</v>
      </c>
      <c r="BE86" s="110">
        <v>632</v>
      </c>
      <c r="BF86" s="110">
        <v>686</v>
      </c>
    </row>
    <row r="87" spans="1:93" x14ac:dyDescent="0.3">
      <c r="A87" s="9"/>
      <c r="B87" t="s">
        <v>99</v>
      </c>
      <c r="C87" s="97">
        <v>656</v>
      </c>
      <c r="D87" s="107">
        <v>1031</v>
      </c>
      <c r="E87" s="108"/>
      <c r="F87" s="98"/>
      <c r="G87" s="98"/>
      <c r="H87" s="98">
        <v>0.99920250820000001</v>
      </c>
      <c r="I87" s="100">
        <v>63.627546072000001</v>
      </c>
      <c r="J87" s="98">
        <v>58.940163644000002</v>
      </c>
      <c r="K87" s="98">
        <v>68.687705781999995</v>
      </c>
      <c r="L87" s="98">
        <v>0.99996040019999999</v>
      </c>
      <c r="M87" s="98">
        <v>0.92524786729999997</v>
      </c>
      <c r="N87" s="98">
        <v>1.0807058705000001</v>
      </c>
      <c r="O87" s="107">
        <v>741</v>
      </c>
      <c r="P87" s="107">
        <v>1134</v>
      </c>
      <c r="Q87" s="108"/>
      <c r="R87" s="98"/>
      <c r="S87" s="98"/>
      <c r="T87" s="98">
        <v>0.39651919679999997</v>
      </c>
      <c r="U87" s="100">
        <v>65.343915343999996</v>
      </c>
      <c r="V87" s="98">
        <v>60.804466652000002</v>
      </c>
      <c r="W87" s="98">
        <v>70.222263389999995</v>
      </c>
      <c r="X87" s="98">
        <v>1.0321137739999999</v>
      </c>
      <c r="Y87" s="98">
        <v>0.95938709590000004</v>
      </c>
      <c r="Z87" s="98">
        <v>1.1103535237</v>
      </c>
      <c r="AA87" s="107">
        <v>826</v>
      </c>
      <c r="AB87" s="107">
        <v>1301</v>
      </c>
      <c r="AC87" s="108"/>
      <c r="AD87" s="98"/>
      <c r="AE87" s="98"/>
      <c r="AF87" s="98">
        <v>0.55018522319999996</v>
      </c>
      <c r="AG87" s="100">
        <v>63.489623367</v>
      </c>
      <c r="AH87" s="98">
        <v>59.304228600999998</v>
      </c>
      <c r="AI87" s="98">
        <v>67.970402285999995</v>
      </c>
      <c r="AJ87" s="98">
        <v>1.0213236433999999</v>
      </c>
      <c r="AK87" s="98">
        <v>0.95302455350000004</v>
      </c>
      <c r="AL87" s="98">
        <v>1.0945174294</v>
      </c>
      <c r="AM87" s="98">
        <v>0.56939034030000002</v>
      </c>
      <c r="AN87" s="98">
        <v>0.97162257620000003</v>
      </c>
      <c r="AO87" s="98">
        <v>0.87988983669999998</v>
      </c>
      <c r="AP87" s="98">
        <v>1.0729188942000001</v>
      </c>
      <c r="AQ87" s="98">
        <v>0.6195285317</v>
      </c>
      <c r="AR87" s="98">
        <v>1.0269752549</v>
      </c>
      <c r="AS87" s="98">
        <v>0.92454482309999997</v>
      </c>
      <c r="AT87" s="98">
        <v>1.1407539664999999</v>
      </c>
      <c r="AU87" s="97" t="s">
        <v>28</v>
      </c>
      <c r="AV87" s="97" t="s">
        <v>28</v>
      </c>
      <c r="AW87" s="97" t="s">
        <v>28</v>
      </c>
      <c r="AX87" s="97" t="s">
        <v>28</v>
      </c>
      <c r="AY87" s="97" t="s">
        <v>28</v>
      </c>
      <c r="AZ87" s="97" t="s">
        <v>28</v>
      </c>
      <c r="BA87" s="97" t="s">
        <v>28</v>
      </c>
      <c r="BB87" s="97" t="s">
        <v>28</v>
      </c>
      <c r="BC87" s="109" t="s">
        <v>28</v>
      </c>
      <c r="BD87" s="110">
        <v>656</v>
      </c>
      <c r="BE87" s="110">
        <v>741</v>
      </c>
      <c r="BF87" s="110">
        <v>826</v>
      </c>
    </row>
    <row r="88" spans="1:93" x14ac:dyDescent="0.3">
      <c r="A88" s="9"/>
      <c r="B88" t="s">
        <v>100</v>
      </c>
      <c r="C88" s="97">
        <v>271</v>
      </c>
      <c r="D88" s="107">
        <v>486</v>
      </c>
      <c r="E88" s="108"/>
      <c r="F88" s="98"/>
      <c r="G88" s="98"/>
      <c r="H88" s="98">
        <v>3.0784082099999999E-2</v>
      </c>
      <c r="I88" s="100">
        <v>55.761316872000002</v>
      </c>
      <c r="J88" s="98">
        <v>49.502394881999997</v>
      </c>
      <c r="K88" s="98">
        <v>62.811596625999996</v>
      </c>
      <c r="L88" s="98">
        <v>0.87633599240000004</v>
      </c>
      <c r="M88" s="98">
        <v>0.77740436960000003</v>
      </c>
      <c r="N88" s="98">
        <v>0.98785754449999996</v>
      </c>
      <c r="O88" s="107">
        <v>370</v>
      </c>
      <c r="P88" s="107">
        <v>581</v>
      </c>
      <c r="Q88" s="108"/>
      <c r="R88" s="98"/>
      <c r="S88" s="98"/>
      <c r="T88" s="98">
        <v>0.91080662270000001</v>
      </c>
      <c r="U88" s="100">
        <v>63.683304647</v>
      </c>
      <c r="V88" s="98">
        <v>57.514020860000002</v>
      </c>
      <c r="W88" s="98">
        <v>70.514341200999993</v>
      </c>
      <c r="X88" s="98">
        <v>1.0058842594999999</v>
      </c>
      <c r="Y88" s="98">
        <v>0.90775164350000004</v>
      </c>
      <c r="Z88" s="98">
        <v>1.1146255155</v>
      </c>
      <c r="AA88" s="107">
        <v>328</v>
      </c>
      <c r="AB88" s="107">
        <v>558</v>
      </c>
      <c r="AC88" s="108"/>
      <c r="AD88" s="98"/>
      <c r="AE88" s="98"/>
      <c r="AF88" s="98">
        <v>0.313772471</v>
      </c>
      <c r="AG88" s="100">
        <v>58.781362006999998</v>
      </c>
      <c r="AH88" s="98">
        <v>52.752118097999997</v>
      </c>
      <c r="AI88" s="98">
        <v>65.499711556999998</v>
      </c>
      <c r="AJ88" s="98">
        <v>0.94558435890000003</v>
      </c>
      <c r="AK88" s="98">
        <v>0.8480483862</v>
      </c>
      <c r="AL88" s="98">
        <v>1.0543381654999999</v>
      </c>
      <c r="AM88" s="98">
        <v>0.29089526030000001</v>
      </c>
      <c r="AN88" s="98">
        <v>0.9230262521</v>
      </c>
      <c r="AO88" s="98">
        <v>0.79553662069999997</v>
      </c>
      <c r="AP88" s="98">
        <v>1.0709468800999999</v>
      </c>
      <c r="AQ88" s="98">
        <v>9.6619424300000006E-2</v>
      </c>
      <c r="AR88" s="98">
        <v>1.1420695963</v>
      </c>
      <c r="AS88" s="98">
        <v>0.97641643980000004</v>
      </c>
      <c r="AT88" s="98">
        <v>1.3358265076</v>
      </c>
      <c r="AU88" s="97" t="s">
        <v>28</v>
      </c>
      <c r="AV88" s="97" t="s">
        <v>28</v>
      </c>
      <c r="AW88" s="97" t="s">
        <v>28</v>
      </c>
      <c r="AX88" s="97" t="s">
        <v>28</v>
      </c>
      <c r="AY88" s="97" t="s">
        <v>28</v>
      </c>
      <c r="AZ88" s="97" t="s">
        <v>28</v>
      </c>
      <c r="BA88" s="97" t="s">
        <v>28</v>
      </c>
      <c r="BB88" s="97" t="s">
        <v>28</v>
      </c>
      <c r="BC88" s="109" t="s">
        <v>28</v>
      </c>
      <c r="BD88" s="110">
        <v>271</v>
      </c>
      <c r="BE88" s="110">
        <v>370</v>
      </c>
      <c r="BF88" s="110">
        <v>328</v>
      </c>
    </row>
    <row r="89" spans="1:93" x14ac:dyDescent="0.3">
      <c r="A89" s="9"/>
      <c r="B89" t="s">
        <v>148</v>
      </c>
      <c r="C89" s="97">
        <v>565</v>
      </c>
      <c r="D89" s="107">
        <v>880</v>
      </c>
      <c r="E89" s="108"/>
      <c r="F89" s="98"/>
      <c r="G89" s="98"/>
      <c r="H89" s="98">
        <v>0.83292313179999999</v>
      </c>
      <c r="I89" s="100">
        <v>64.204545455000002</v>
      </c>
      <c r="J89" s="98">
        <v>59.122863160000001</v>
      </c>
      <c r="K89" s="98">
        <v>69.723004548000006</v>
      </c>
      <c r="L89" s="98">
        <v>1.0090284306999999</v>
      </c>
      <c r="M89" s="98">
        <v>0.92819039390000002</v>
      </c>
      <c r="N89" s="98">
        <v>1.0969068207999999</v>
      </c>
      <c r="O89" s="107">
        <v>651</v>
      </c>
      <c r="P89" s="107">
        <v>1022</v>
      </c>
      <c r="Q89" s="108"/>
      <c r="R89" s="98"/>
      <c r="S89" s="98"/>
      <c r="T89" s="98">
        <v>0.87774592480000002</v>
      </c>
      <c r="U89" s="100">
        <v>63.698630137000002</v>
      </c>
      <c r="V89" s="98">
        <v>58.988706624000002</v>
      </c>
      <c r="W89" s="98">
        <v>68.784615115999998</v>
      </c>
      <c r="X89" s="98">
        <v>1.0061263272000001</v>
      </c>
      <c r="Y89" s="98">
        <v>0.93079912939999998</v>
      </c>
      <c r="Z89" s="98">
        <v>1.0875495628</v>
      </c>
      <c r="AA89" s="107">
        <v>687</v>
      </c>
      <c r="AB89" s="107">
        <v>1058</v>
      </c>
      <c r="AC89" s="108"/>
      <c r="AD89" s="98"/>
      <c r="AE89" s="98"/>
      <c r="AF89" s="98">
        <v>0.25909165579999999</v>
      </c>
      <c r="AG89" s="100">
        <v>64.933837428999993</v>
      </c>
      <c r="AH89" s="98">
        <v>60.255362687999998</v>
      </c>
      <c r="AI89" s="98">
        <v>69.975568233999994</v>
      </c>
      <c r="AJ89" s="98">
        <v>1.0445559432</v>
      </c>
      <c r="AK89" s="98">
        <v>0.96839503319999998</v>
      </c>
      <c r="AL89" s="98">
        <v>1.1267066446</v>
      </c>
      <c r="AM89" s="98">
        <v>0.72548751030000003</v>
      </c>
      <c r="AN89" s="98">
        <v>1.0193914262999999</v>
      </c>
      <c r="AO89" s="98">
        <v>0.91576337029999999</v>
      </c>
      <c r="AP89" s="98">
        <v>1.134746064</v>
      </c>
      <c r="AQ89" s="98">
        <v>0.89056700769999997</v>
      </c>
      <c r="AR89" s="98">
        <v>0.99212025699999995</v>
      </c>
      <c r="AS89" s="98">
        <v>0.88638420029999998</v>
      </c>
      <c r="AT89" s="98">
        <v>1.1104694826999999</v>
      </c>
      <c r="AU89" s="97" t="s">
        <v>28</v>
      </c>
      <c r="AV89" s="97" t="s">
        <v>28</v>
      </c>
      <c r="AW89" s="97" t="s">
        <v>28</v>
      </c>
      <c r="AX89" s="97" t="s">
        <v>28</v>
      </c>
      <c r="AY89" s="97" t="s">
        <v>28</v>
      </c>
      <c r="AZ89" s="97" t="s">
        <v>28</v>
      </c>
      <c r="BA89" s="97" t="s">
        <v>28</v>
      </c>
      <c r="BB89" s="97" t="s">
        <v>28</v>
      </c>
      <c r="BC89" s="109" t="s">
        <v>28</v>
      </c>
      <c r="BD89" s="110">
        <v>565</v>
      </c>
      <c r="BE89" s="110">
        <v>651</v>
      </c>
      <c r="BF89" s="110">
        <v>687</v>
      </c>
    </row>
    <row r="90" spans="1:93" x14ac:dyDescent="0.3">
      <c r="A90" s="9"/>
      <c r="B90" t="s">
        <v>149</v>
      </c>
      <c r="C90" s="97">
        <v>465</v>
      </c>
      <c r="D90" s="107">
        <v>762</v>
      </c>
      <c r="E90" s="108"/>
      <c r="F90" s="98"/>
      <c r="G90" s="98"/>
      <c r="H90" s="98">
        <v>0.37210090270000001</v>
      </c>
      <c r="I90" s="100">
        <v>61.023622047000003</v>
      </c>
      <c r="J90" s="98">
        <v>55.721712502000003</v>
      </c>
      <c r="K90" s="98">
        <v>66.830007201000001</v>
      </c>
      <c r="L90" s="98">
        <v>0.95903754409999997</v>
      </c>
      <c r="M90" s="98">
        <v>0.87487886410000004</v>
      </c>
      <c r="N90" s="98">
        <v>1.0512918402</v>
      </c>
      <c r="O90" s="107">
        <v>552</v>
      </c>
      <c r="P90" s="107">
        <v>844</v>
      </c>
      <c r="Q90" s="108"/>
      <c r="R90" s="98"/>
      <c r="S90" s="98"/>
      <c r="T90" s="98">
        <v>0.44997744439999998</v>
      </c>
      <c r="U90" s="100">
        <v>65.402843602000004</v>
      </c>
      <c r="V90" s="98">
        <v>60.168209447999999</v>
      </c>
      <c r="W90" s="98">
        <v>71.092890921000006</v>
      </c>
      <c r="X90" s="98">
        <v>1.0330445518</v>
      </c>
      <c r="Y90" s="98">
        <v>0.94948531820000004</v>
      </c>
      <c r="Z90" s="98">
        <v>1.1239573963</v>
      </c>
      <c r="AA90" s="107">
        <v>538</v>
      </c>
      <c r="AB90" s="107">
        <v>879</v>
      </c>
      <c r="AC90" s="108"/>
      <c r="AD90" s="98"/>
      <c r="AE90" s="98"/>
      <c r="AF90" s="98">
        <v>0.72123404690000004</v>
      </c>
      <c r="AG90" s="100">
        <v>61.205915812999997</v>
      </c>
      <c r="AH90" s="98">
        <v>56.246499100999998</v>
      </c>
      <c r="AI90" s="98">
        <v>66.602618660000005</v>
      </c>
      <c r="AJ90" s="98">
        <v>0.98458686029999998</v>
      </c>
      <c r="AK90" s="98">
        <v>0.90406223509999994</v>
      </c>
      <c r="AL90" s="98">
        <v>1.0722837963</v>
      </c>
      <c r="AM90" s="98">
        <v>0.27363792749999999</v>
      </c>
      <c r="AN90" s="98">
        <v>0.93582958240000003</v>
      </c>
      <c r="AO90" s="98">
        <v>0.83105202680000001</v>
      </c>
      <c r="AP90" s="98">
        <v>1.0538173049999999</v>
      </c>
      <c r="AQ90" s="98">
        <v>0.2708846097</v>
      </c>
      <c r="AR90" s="98">
        <v>1.0717627273999999</v>
      </c>
      <c r="AS90" s="98">
        <v>0.94736943890000003</v>
      </c>
      <c r="AT90" s="98">
        <v>1.2124893379999999</v>
      </c>
      <c r="AU90" s="97" t="s">
        <v>28</v>
      </c>
      <c r="AV90" s="97" t="s">
        <v>28</v>
      </c>
      <c r="AW90" s="97" t="s">
        <v>28</v>
      </c>
      <c r="AX90" s="97" t="s">
        <v>28</v>
      </c>
      <c r="AY90" s="97" t="s">
        <v>28</v>
      </c>
      <c r="AZ90" s="97" t="s">
        <v>28</v>
      </c>
      <c r="BA90" s="97" t="s">
        <v>28</v>
      </c>
      <c r="BB90" s="97" t="s">
        <v>28</v>
      </c>
      <c r="BC90" s="109" t="s">
        <v>28</v>
      </c>
      <c r="BD90" s="110">
        <v>465</v>
      </c>
      <c r="BE90" s="110">
        <v>552</v>
      </c>
      <c r="BF90" s="110">
        <v>538</v>
      </c>
    </row>
    <row r="91" spans="1:93" x14ac:dyDescent="0.3">
      <c r="A91" s="9"/>
      <c r="B91" t="s">
        <v>101</v>
      </c>
      <c r="C91" s="97">
        <v>628</v>
      </c>
      <c r="D91" s="107">
        <v>980</v>
      </c>
      <c r="E91" s="108"/>
      <c r="F91" s="98"/>
      <c r="G91" s="98"/>
      <c r="H91" s="98">
        <v>0.8612804758</v>
      </c>
      <c r="I91" s="100">
        <v>64.081632653</v>
      </c>
      <c r="J91" s="98">
        <v>59.260720673999998</v>
      </c>
      <c r="K91" s="98">
        <v>69.294730080999997</v>
      </c>
      <c r="L91" s="98">
        <v>1.0070967527000001</v>
      </c>
      <c r="M91" s="98">
        <v>0.93030236489999996</v>
      </c>
      <c r="N91" s="98">
        <v>1.0902303461</v>
      </c>
      <c r="O91" s="107">
        <v>750</v>
      </c>
      <c r="P91" s="107">
        <v>1235</v>
      </c>
      <c r="Q91" s="108"/>
      <c r="R91" s="98"/>
      <c r="S91" s="98"/>
      <c r="T91" s="98">
        <v>0.26125120909999999</v>
      </c>
      <c r="U91" s="100">
        <v>60.728744939000002</v>
      </c>
      <c r="V91" s="98">
        <v>56.534404254999998</v>
      </c>
      <c r="W91" s="98">
        <v>65.234267708000004</v>
      </c>
      <c r="X91" s="98">
        <v>0.95921668910000002</v>
      </c>
      <c r="Y91" s="98">
        <v>0.89200736739999997</v>
      </c>
      <c r="Z91" s="98">
        <v>1.0314899745999999</v>
      </c>
      <c r="AA91" s="107">
        <v>953</v>
      </c>
      <c r="AB91" s="107">
        <v>1483</v>
      </c>
      <c r="AC91" s="108"/>
      <c r="AD91" s="98"/>
      <c r="AE91" s="98"/>
      <c r="AF91" s="98">
        <v>0.3138688396</v>
      </c>
      <c r="AG91" s="100">
        <v>64.261631827000002</v>
      </c>
      <c r="AH91" s="98">
        <v>60.308513916999999</v>
      </c>
      <c r="AI91" s="98">
        <v>68.473869723000007</v>
      </c>
      <c r="AJ91" s="98">
        <v>1.0337425308999999</v>
      </c>
      <c r="AK91" s="98">
        <v>0.96909156019999998</v>
      </c>
      <c r="AL91" s="98">
        <v>1.1027065595000001</v>
      </c>
      <c r="AM91" s="98">
        <v>0.24668989729999999</v>
      </c>
      <c r="AN91" s="98">
        <v>1.0581748708000001</v>
      </c>
      <c r="AO91" s="98">
        <v>0.96163053659999997</v>
      </c>
      <c r="AP91" s="98">
        <v>1.1644119176000001</v>
      </c>
      <c r="AQ91" s="98">
        <v>0.32044318929999999</v>
      </c>
      <c r="AR91" s="98">
        <v>0.9476778669</v>
      </c>
      <c r="AS91" s="98">
        <v>0.8523531017</v>
      </c>
      <c r="AT91" s="98">
        <v>1.0536634846999999</v>
      </c>
      <c r="AU91" s="97" t="s">
        <v>28</v>
      </c>
      <c r="AV91" s="97" t="s">
        <v>28</v>
      </c>
      <c r="AW91" s="97" t="s">
        <v>28</v>
      </c>
      <c r="AX91" s="97" t="s">
        <v>28</v>
      </c>
      <c r="AY91" s="97" t="s">
        <v>28</v>
      </c>
      <c r="AZ91" s="97" t="s">
        <v>28</v>
      </c>
      <c r="BA91" s="97" t="s">
        <v>28</v>
      </c>
      <c r="BB91" s="97" t="s">
        <v>28</v>
      </c>
      <c r="BC91" s="109" t="s">
        <v>28</v>
      </c>
      <c r="BD91" s="110">
        <v>628</v>
      </c>
      <c r="BE91" s="110">
        <v>750</v>
      </c>
      <c r="BF91" s="110">
        <v>953</v>
      </c>
    </row>
    <row r="92" spans="1:93" x14ac:dyDescent="0.3">
      <c r="A92" s="9"/>
      <c r="B92" t="s">
        <v>111</v>
      </c>
      <c r="C92" s="97">
        <v>399</v>
      </c>
      <c r="D92" s="107">
        <v>642</v>
      </c>
      <c r="E92" s="108"/>
      <c r="F92" s="98"/>
      <c r="G92" s="98"/>
      <c r="H92" s="98">
        <v>0.64116691910000001</v>
      </c>
      <c r="I92" s="100">
        <v>62.149532710000003</v>
      </c>
      <c r="J92" s="98">
        <v>56.340992133999997</v>
      </c>
      <c r="K92" s="98">
        <v>68.556911580999994</v>
      </c>
      <c r="L92" s="98">
        <v>0.97673217710000004</v>
      </c>
      <c r="M92" s="98">
        <v>0.88466367040000005</v>
      </c>
      <c r="N92" s="98">
        <v>1.0783824154999999</v>
      </c>
      <c r="O92" s="107">
        <v>489</v>
      </c>
      <c r="P92" s="107">
        <v>729</v>
      </c>
      <c r="Q92" s="108"/>
      <c r="R92" s="98"/>
      <c r="S92" s="98"/>
      <c r="T92" s="98">
        <v>0.20558387780000001</v>
      </c>
      <c r="U92" s="100">
        <v>67.078189300000005</v>
      </c>
      <c r="V92" s="98">
        <v>61.388732486999999</v>
      </c>
      <c r="W92" s="98">
        <v>73.294940252999993</v>
      </c>
      <c r="X92" s="98">
        <v>1.0595068072</v>
      </c>
      <c r="Y92" s="98">
        <v>0.96879789709999997</v>
      </c>
      <c r="Z92" s="98">
        <v>1.1587088264000001</v>
      </c>
      <c r="AA92" s="107">
        <v>545</v>
      </c>
      <c r="AB92" s="107">
        <v>841</v>
      </c>
      <c r="AC92" s="108"/>
      <c r="AD92" s="98"/>
      <c r="AE92" s="98"/>
      <c r="AF92" s="98">
        <v>0.33636568140000001</v>
      </c>
      <c r="AG92" s="100">
        <v>64.803804994000004</v>
      </c>
      <c r="AH92" s="98">
        <v>59.585287393000002</v>
      </c>
      <c r="AI92" s="98">
        <v>70.479363706000001</v>
      </c>
      <c r="AJ92" s="98">
        <v>1.0424641808999999</v>
      </c>
      <c r="AK92" s="98">
        <v>0.95772224009999996</v>
      </c>
      <c r="AL92" s="98">
        <v>1.1347043256</v>
      </c>
      <c r="AM92" s="98">
        <v>0.57972370569999998</v>
      </c>
      <c r="AN92" s="98">
        <v>0.96609353460000003</v>
      </c>
      <c r="AO92" s="98">
        <v>0.85506502559999997</v>
      </c>
      <c r="AP92" s="98">
        <v>1.0915388767</v>
      </c>
      <c r="AQ92" s="98">
        <v>0.25796152550000001</v>
      </c>
      <c r="AR92" s="98">
        <v>1.0793031962999999</v>
      </c>
      <c r="AS92" s="98">
        <v>0.94562481269999998</v>
      </c>
      <c r="AT92" s="98">
        <v>1.2318790432</v>
      </c>
      <c r="AU92" s="97" t="s">
        <v>28</v>
      </c>
      <c r="AV92" s="97" t="s">
        <v>28</v>
      </c>
      <c r="AW92" s="97" t="s">
        <v>28</v>
      </c>
      <c r="AX92" s="97" t="s">
        <v>28</v>
      </c>
      <c r="AY92" s="97" t="s">
        <v>28</v>
      </c>
      <c r="AZ92" s="97" t="s">
        <v>28</v>
      </c>
      <c r="BA92" s="97" t="s">
        <v>28</v>
      </c>
      <c r="BB92" s="97" t="s">
        <v>28</v>
      </c>
      <c r="BC92" s="109" t="s">
        <v>28</v>
      </c>
      <c r="BD92" s="110">
        <v>399</v>
      </c>
      <c r="BE92" s="110">
        <v>489</v>
      </c>
      <c r="BF92" s="110">
        <v>545</v>
      </c>
    </row>
    <row r="93" spans="1:93" x14ac:dyDescent="0.3">
      <c r="A93" s="9"/>
      <c r="B93" t="s">
        <v>110</v>
      </c>
      <c r="C93" s="97">
        <v>78</v>
      </c>
      <c r="D93" s="107">
        <v>116</v>
      </c>
      <c r="E93" s="108"/>
      <c r="F93" s="98"/>
      <c r="G93" s="98"/>
      <c r="H93" s="98">
        <v>0.62648721330000001</v>
      </c>
      <c r="I93" s="100">
        <v>67.241379309999999</v>
      </c>
      <c r="J93" s="98">
        <v>53.858842746000001</v>
      </c>
      <c r="K93" s="98">
        <v>83.949131859999994</v>
      </c>
      <c r="L93" s="98">
        <v>1.0567548288999999</v>
      </c>
      <c r="M93" s="98">
        <v>0.84610503999999997</v>
      </c>
      <c r="N93" s="98">
        <v>1.3198488552000001</v>
      </c>
      <c r="O93" s="107">
        <v>99</v>
      </c>
      <c r="P93" s="107">
        <v>141</v>
      </c>
      <c r="Q93" s="108"/>
      <c r="R93" s="98"/>
      <c r="S93" s="98"/>
      <c r="T93" s="98">
        <v>0.30418024529999999</v>
      </c>
      <c r="U93" s="100">
        <v>70.212765957000002</v>
      </c>
      <c r="V93" s="98">
        <v>57.659000267000003</v>
      </c>
      <c r="W93" s="98">
        <v>85.499791543000001</v>
      </c>
      <c r="X93" s="98">
        <v>1.1090177635</v>
      </c>
      <c r="Y93" s="98">
        <v>0.9103718677</v>
      </c>
      <c r="Z93" s="98">
        <v>1.3510087948</v>
      </c>
      <c r="AA93" s="107">
        <v>123</v>
      </c>
      <c r="AB93" s="107">
        <v>180</v>
      </c>
      <c r="AC93" s="108"/>
      <c r="AD93" s="98"/>
      <c r="AE93" s="98"/>
      <c r="AF93" s="98">
        <v>0.29507585279999998</v>
      </c>
      <c r="AG93" s="100">
        <v>68.333333332999999</v>
      </c>
      <c r="AH93" s="98">
        <v>57.264087926000002</v>
      </c>
      <c r="AI93" s="98">
        <v>81.542282667999999</v>
      </c>
      <c r="AJ93" s="98">
        <v>1.0992418172</v>
      </c>
      <c r="AK93" s="98">
        <v>0.92081261089999999</v>
      </c>
      <c r="AL93" s="98">
        <v>1.3122458992999999</v>
      </c>
      <c r="AM93" s="98">
        <v>0.84073956979999998</v>
      </c>
      <c r="AN93" s="98">
        <v>0.97323232319999997</v>
      </c>
      <c r="AO93" s="98">
        <v>0.7469389622</v>
      </c>
      <c r="AP93" s="98">
        <v>1.268083743</v>
      </c>
      <c r="AQ93" s="98">
        <v>0.77517490850000004</v>
      </c>
      <c r="AR93" s="98">
        <v>1.0441898527</v>
      </c>
      <c r="AS93" s="98">
        <v>0.77608409570000003</v>
      </c>
      <c r="AT93" s="98">
        <v>1.4049153366</v>
      </c>
      <c r="AU93" s="97" t="s">
        <v>28</v>
      </c>
      <c r="AV93" s="97" t="s">
        <v>28</v>
      </c>
      <c r="AW93" s="97" t="s">
        <v>28</v>
      </c>
      <c r="AX93" s="97" t="s">
        <v>28</v>
      </c>
      <c r="AY93" s="97" t="s">
        <v>28</v>
      </c>
      <c r="AZ93" s="97" t="s">
        <v>28</v>
      </c>
      <c r="BA93" s="97" t="s">
        <v>28</v>
      </c>
      <c r="BB93" s="97" t="s">
        <v>28</v>
      </c>
      <c r="BC93" s="109" t="s">
        <v>28</v>
      </c>
      <c r="BD93" s="110">
        <v>78</v>
      </c>
      <c r="BE93" s="110">
        <v>99</v>
      </c>
      <c r="BF93" s="110">
        <v>123</v>
      </c>
    </row>
    <row r="94" spans="1:93" x14ac:dyDescent="0.3">
      <c r="A94" s="9"/>
      <c r="B94" t="s">
        <v>112</v>
      </c>
      <c r="C94" s="97">
        <v>671</v>
      </c>
      <c r="D94" s="107">
        <v>1048</v>
      </c>
      <c r="E94" s="108"/>
      <c r="F94" s="98"/>
      <c r="G94" s="98"/>
      <c r="H94" s="98">
        <v>0.87400020639999998</v>
      </c>
      <c r="I94" s="100">
        <v>64.026717556999998</v>
      </c>
      <c r="J94" s="98">
        <v>59.360966910999998</v>
      </c>
      <c r="K94" s="98">
        <v>69.059194525999999</v>
      </c>
      <c r="L94" s="98">
        <v>1.0062337158000001</v>
      </c>
      <c r="M94" s="98">
        <v>0.93184187760000003</v>
      </c>
      <c r="N94" s="98">
        <v>1.0865644860000001</v>
      </c>
      <c r="O94" s="107">
        <v>768</v>
      </c>
      <c r="P94" s="107">
        <v>1253</v>
      </c>
      <c r="Q94" s="108"/>
      <c r="R94" s="98"/>
      <c r="S94" s="98"/>
      <c r="T94" s="98">
        <v>0.3766612734</v>
      </c>
      <c r="U94" s="100">
        <v>61.292897046999997</v>
      </c>
      <c r="V94" s="98">
        <v>57.107751233999998</v>
      </c>
      <c r="W94" s="98">
        <v>65.784751583000002</v>
      </c>
      <c r="X94" s="98">
        <v>0.96812752889999998</v>
      </c>
      <c r="Y94" s="98">
        <v>0.90104233349999996</v>
      </c>
      <c r="Z94" s="98">
        <v>1.0402074103000001</v>
      </c>
      <c r="AA94" s="107">
        <v>997</v>
      </c>
      <c r="AB94" s="107">
        <v>1536</v>
      </c>
      <c r="AC94" s="108"/>
      <c r="AD94" s="98"/>
      <c r="AE94" s="98"/>
      <c r="AF94" s="98">
        <v>0.18019332060000001</v>
      </c>
      <c r="AG94" s="100">
        <v>64.908854167000001</v>
      </c>
      <c r="AH94" s="98">
        <v>61.002287291000002</v>
      </c>
      <c r="AI94" s="98">
        <v>69.065596329000002</v>
      </c>
      <c r="AJ94" s="98">
        <v>1.0441540508</v>
      </c>
      <c r="AK94" s="98">
        <v>0.98021572160000003</v>
      </c>
      <c r="AL94" s="98">
        <v>1.1122630028</v>
      </c>
      <c r="AM94" s="98">
        <v>0.2325228362</v>
      </c>
      <c r="AN94" s="98">
        <v>1.0589947171</v>
      </c>
      <c r="AO94" s="98">
        <v>0.96388769259999996</v>
      </c>
      <c r="AP94" s="98">
        <v>1.1634859739000001</v>
      </c>
      <c r="AQ94" s="98">
        <v>0.40893217990000003</v>
      </c>
      <c r="AR94" s="98">
        <v>0.9573018794</v>
      </c>
      <c r="AS94" s="98">
        <v>0.86311518720000002</v>
      </c>
      <c r="AT94" s="98">
        <v>1.0617666122</v>
      </c>
      <c r="AU94" s="97" t="s">
        <v>28</v>
      </c>
      <c r="AV94" s="97" t="s">
        <v>28</v>
      </c>
      <c r="AW94" s="97" t="s">
        <v>28</v>
      </c>
      <c r="AX94" s="97" t="s">
        <v>28</v>
      </c>
      <c r="AY94" s="97" t="s">
        <v>28</v>
      </c>
      <c r="AZ94" s="97" t="s">
        <v>28</v>
      </c>
      <c r="BA94" s="97" t="s">
        <v>28</v>
      </c>
      <c r="BB94" s="97" t="s">
        <v>28</v>
      </c>
      <c r="BC94" s="109" t="s">
        <v>28</v>
      </c>
      <c r="BD94" s="110">
        <v>671</v>
      </c>
      <c r="BE94" s="110">
        <v>768</v>
      </c>
      <c r="BF94" s="110">
        <v>997</v>
      </c>
    </row>
    <row r="95" spans="1:93" x14ac:dyDescent="0.3">
      <c r="A95" s="9"/>
      <c r="B95" t="s">
        <v>102</v>
      </c>
      <c r="C95" s="97">
        <v>617</v>
      </c>
      <c r="D95" s="107">
        <v>919</v>
      </c>
      <c r="E95" s="108"/>
      <c r="F95" s="98"/>
      <c r="G95" s="98"/>
      <c r="H95" s="98">
        <v>0.18858136249999999</v>
      </c>
      <c r="I95" s="100">
        <v>67.138193689000005</v>
      </c>
      <c r="J95" s="98">
        <v>62.044254246999998</v>
      </c>
      <c r="K95" s="98">
        <v>72.650354274999998</v>
      </c>
      <c r="L95" s="98">
        <v>1.0551331800999999</v>
      </c>
      <c r="M95" s="98">
        <v>0.97400891769999998</v>
      </c>
      <c r="N95" s="98">
        <v>1.1430142039</v>
      </c>
      <c r="O95" s="107">
        <v>669</v>
      </c>
      <c r="P95" s="107">
        <v>1010</v>
      </c>
      <c r="Q95" s="108"/>
      <c r="R95" s="98"/>
      <c r="S95" s="98"/>
      <c r="T95" s="98">
        <v>0.248721896</v>
      </c>
      <c r="U95" s="100">
        <v>66.237623761999998</v>
      </c>
      <c r="V95" s="98">
        <v>61.403820156999998</v>
      </c>
      <c r="W95" s="98">
        <v>71.451951856999997</v>
      </c>
      <c r="X95" s="98">
        <v>1.0462299892</v>
      </c>
      <c r="Y95" s="98">
        <v>0.96889471439999997</v>
      </c>
      <c r="Z95" s="98">
        <v>1.1297380137999999</v>
      </c>
      <c r="AA95" s="107">
        <v>715</v>
      </c>
      <c r="AB95" s="107">
        <v>1098</v>
      </c>
      <c r="AC95" s="108"/>
      <c r="AD95" s="98"/>
      <c r="AE95" s="98"/>
      <c r="AF95" s="98">
        <v>0.22032650030000001</v>
      </c>
      <c r="AG95" s="100">
        <v>65.118397086000002</v>
      </c>
      <c r="AH95" s="98">
        <v>60.516049418000001</v>
      </c>
      <c r="AI95" s="98">
        <v>70.070761059000006</v>
      </c>
      <c r="AJ95" s="98">
        <v>1.0475248558000001</v>
      </c>
      <c r="AK95" s="98">
        <v>0.97256665170000001</v>
      </c>
      <c r="AL95" s="98">
        <v>1.1282602808</v>
      </c>
      <c r="AM95" s="98">
        <v>0.75138349790000003</v>
      </c>
      <c r="AN95" s="98">
        <v>0.98310285590000002</v>
      </c>
      <c r="AO95" s="98">
        <v>0.88473413229999998</v>
      </c>
      <c r="AP95" s="98">
        <v>1.0924086569</v>
      </c>
      <c r="AQ95" s="98">
        <v>0.80882474630000001</v>
      </c>
      <c r="AR95" s="98">
        <v>0.98658632479999997</v>
      </c>
      <c r="AS95" s="98">
        <v>0.88434913429999995</v>
      </c>
      <c r="AT95" s="98">
        <v>1.1006428778999999</v>
      </c>
      <c r="AU95" s="97" t="s">
        <v>28</v>
      </c>
      <c r="AV95" s="97" t="s">
        <v>28</v>
      </c>
      <c r="AW95" s="97" t="s">
        <v>28</v>
      </c>
      <c r="AX95" s="97" t="s">
        <v>28</v>
      </c>
      <c r="AY95" s="97" t="s">
        <v>28</v>
      </c>
      <c r="AZ95" s="97" t="s">
        <v>28</v>
      </c>
      <c r="BA95" s="97" t="s">
        <v>28</v>
      </c>
      <c r="BB95" s="97" t="s">
        <v>28</v>
      </c>
      <c r="BC95" s="109" t="s">
        <v>28</v>
      </c>
      <c r="BD95" s="110">
        <v>617</v>
      </c>
      <c r="BE95" s="110">
        <v>669</v>
      </c>
      <c r="BF95" s="110">
        <v>715</v>
      </c>
    </row>
    <row r="96" spans="1:93" x14ac:dyDescent="0.3">
      <c r="A96" s="9"/>
      <c r="B96" t="s">
        <v>103</v>
      </c>
      <c r="C96" s="97">
        <v>363</v>
      </c>
      <c r="D96" s="107">
        <v>595</v>
      </c>
      <c r="E96" s="108"/>
      <c r="F96" s="98"/>
      <c r="G96" s="98"/>
      <c r="H96" s="98">
        <v>0.42655147160000001</v>
      </c>
      <c r="I96" s="100">
        <v>61.008403360999999</v>
      </c>
      <c r="J96" s="98">
        <v>55.044402865000002</v>
      </c>
      <c r="K96" s="98">
        <v>67.618596750999998</v>
      </c>
      <c r="L96" s="98">
        <v>0.95879836959999998</v>
      </c>
      <c r="M96" s="98">
        <v>0.86433967590000005</v>
      </c>
      <c r="N96" s="98">
        <v>1.0635799088</v>
      </c>
      <c r="O96" s="107">
        <v>423</v>
      </c>
      <c r="P96" s="107">
        <v>655</v>
      </c>
      <c r="Q96" s="108"/>
      <c r="R96" s="98"/>
      <c r="S96" s="98"/>
      <c r="T96" s="98">
        <v>0.68558851030000001</v>
      </c>
      <c r="U96" s="100">
        <v>64.580152671999997</v>
      </c>
      <c r="V96" s="98">
        <v>58.71002051</v>
      </c>
      <c r="W96" s="98">
        <v>71.037211073999998</v>
      </c>
      <c r="X96" s="98">
        <v>1.0200500651</v>
      </c>
      <c r="Y96" s="98">
        <v>0.92658005710000002</v>
      </c>
      <c r="Z96" s="98">
        <v>1.1229489856999999</v>
      </c>
      <c r="AA96" s="107">
        <v>419</v>
      </c>
      <c r="AB96" s="107">
        <v>676</v>
      </c>
      <c r="AC96" s="108"/>
      <c r="AD96" s="98"/>
      <c r="AE96" s="98"/>
      <c r="AF96" s="98">
        <v>0.95255201219999996</v>
      </c>
      <c r="AG96" s="100">
        <v>61.982248521000002</v>
      </c>
      <c r="AH96" s="98">
        <v>56.322692814</v>
      </c>
      <c r="AI96" s="98">
        <v>68.210501659000002</v>
      </c>
      <c r="AJ96" s="98">
        <v>0.99707530970000002</v>
      </c>
      <c r="AK96" s="98">
        <v>0.90537384759999995</v>
      </c>
      <c r="AL96" s="98">
        <v>1.0980648225</v>
      </c>
      <c r="AM96" s="98">
        <v>0.55137293629999995</v>
      </c>
      <c r="AN96" s="98">
        <v>0.95977240620000004</v>
      </c>
      <c r="AO96" s="98">
        <v>0.8384919797</v>
      </c>
      <c r="AP96" s="98">
        <v>1.0985949705</v>
      </c>
      <c r="AQ96" s="98">
        <v>0.42648238799999999</v>
      </c>
      <c r="AR96" s="98">
        <v>1.0585452021999999</v>
      </c>
      <c r="AS96" s="98">
        <v>0.92004485979999995</v>
      </c>
      <c r="AT96" s="98">
        <v>1.2178949027999999</v>
      </c>
      <c r="AU96" s="97" t="s">
        <v>28</v>
      </c>
      <c r="AV96" s="97" t="s">
        <v>28</v>
      </c>
      <c r="AW96" s="97" t="s">
        <v>28</v>
      </c>
      <c r="AX96" s="97" t="s">
        <v>28</v>
      </c>
      <c r="AY96" s="97" t="s">
        <v>28</v>
      </c>
      <c r="AZ96" s="97" t="s">
        <v>28</v>
      </c>
      <c r="BA96" s="97" t="s">
        <v>28</v>
      </c>
      <c r="BB96" s="97" t="s">
        <v>28</v>
      </c>
      <c r="BC96" s="109" t="s">
        <v>28</v>
      </c>
      <c r="BD96" s="110">
        <v>363</v>
      </c>
      <c r="BE96" s="110">
        <v>423</v>
      </c>
      <c r="BF96" s="110">
        <v>419</v>
      </c>
    </row>
    <row r="97" spans="1:93" x14ac:dyDescent="0.3">
      <c r="A97" s="9"/>
      <c r="B97" t="s">
        <v>104</v>
      </c>
      <c r="C97" s="97">
        <v>120</v>
      </c>
      <c r="D97" s="107">
        <v>180</v>
      </c>
      <c r="E97" s="108"/>
      <c r="F97" s="98"/>
      <c r="G97" s="98"/>
      <c r="H97" s="98">
        <v>0.61054121539999995</v>
      </c>
      <c r="I97" s="100">
        <v>66.666666667000001</v>
      </c>
      <c r="J97" s="98">
        <v>55.744885349</v>
      </c>
      <c r="K97" s="98">
        <v>79.728291064999993</v>
      </c>
      <c r="L97" s="98">
        <v>1.0477227362999999</v>
      </c>
      <c r="M97" s="98">
        <v>0.87565180040000001</v>
      </c>
      <c r="N97" s="98">
        <v>1.2536066639000001</v>
      </c>
      <c r="O97" s="107">
        <v>107</v>
      </c>
      <c r="P97" s="107">
        <v>183</v>
      </c>
      <c r="Q97" s="108"/>
      <c r="R97" s="98"/>
      <c r="S97" s="98"/>
      <c r="T97" s="98">
        <v>0.41163254560000001</v>
      </c>
      <c r="U97" s="100">
        <v>58.469945355</v>
      </c>
      <c r="V97" s="98">
        <v>48.377556499999997</v>
      </c>
      <c r="W97" s="98">
        <v>70.667779796000005</v>
      </c>
      <c r="X97" s="98">
        <v>0.92353872049999997</v>
      </c>
      <c r="Y97" s="98">
        <v>0.76381626260000002</v>
      </c>
      <c r="Z97" s="98">
        <v>1.1166609169999999</v>
      </c>
      <c r="AA97" s="107">
        <v>165</v>
      </c>
      <c r="AB97" s="107">
        <v>270</v>
      </c>
      <c r="AC97" s="108"/>
      <c r="AD97" s="98"/>
      <c r="AE97" s="98"/>
      <c r="AF97" s="98">
        <v>0.82681939810000005</v>
      </c>
      <c r="AG97" s="100">
        <v>61.111111111</v>
      </c>
      <c r="AH97" s="98">
        <v>52.463133907</v>
      </c>
      <c r="AI97" s="98">
        <v>71.184613330000005</v>
      </c>
      <c r="AJ97" s="98">
        <v>0.98306178769999997</v>
      </c>
      <c r="AK97" s="98">
        <v>0.8435601331</v>
      </c>
      <c r="AL97" s="98">
        <v>1.1456331808</v>
      </c>
      <c r="AM97" s="98">
        <v>0.72188149999999995</v>
      </c>
      <c r="AN97" s="98">
        <v>1.0451713396</v>
      </c>
      <c r="AO97" s="98">
        <v>0.81947217139999995</v>
      </c>
      <c r="AP97" s="98">
        <v>1.3330326119</v>
      </c>
      <c r="AQ97" s="98">
        <v>0.3237980815</v>
      </c>
      <c r="AR97" s="98">
        <v>0.87704918030000001</v>
      </c>
      <c r="AS97" s="98">
        <v>0.67584287170000001</v>
      </c>
      <c r="AT97" s="98">
        <v>1.1381569547999999</v>
      </c>
      <c r="AU97" s="97" t="s">
        <v>28</v>
      </c>
      <c r="AV97" s="97" t="s">
        <v>28</v>
      </c>
      <c r="AW97" s="97" t="s">
        <v>28</v>
      </c>
      <c r="AX97" s="97" t="s">
        <v>28</v>
      </c>
      <c r="AY97" s="97" t="s">
        <v>28</v>
      </c>
      <c r="AZ97" s="97" t="s">
        <v>28</v>
      </c>
      <c r="BA97" s="97" t="s">
        <v>28</v>
      </c>
      <c r="BB97" s="97" t="s">
        <v>28</v>
      </c>
      <c r="BC97" s="109" t="s">
        <v>28</v>
      </c>
      <c r="BD97" s="110">
        <v>120</v>
      </c>
      <c r="BE97" s="110">
        <v>107</v>
      </c>
      <c r="BF97" s="110">
        <v>165</v>
      </c>
    </row>
    <row r="98" spans="1:93" x14ac:dyDescent="0.3">
      <c r="A98" s="9"/>
      <c r="B98" t="s">
        <v>105</v>
      </c>
      <c r="C98" s="97">
        <v>479</v>
      </c>
      <c r="D98" s="107">
        <v>747</v>
      </c>
      <c r="E98" s="108"/>
      <c r="F98" s="98"/>
      <c r="G98" s="98"/>
      <c r="H98" s="98">
        <v>0.86725717049999995</v>
      </c>
      <c r="I98" s="100">
        <v>64.123159303999998</v>
      </c>
      <c r="J98" s="98">
        <v>58.630354539999999</v>
      </c>
      <c r="K98" s="98">
        <v>70.130559356000006</v>
      </c>
      <c r="L98" s="98">
        <v>1.0077493789</v>
      </c>
      <c r="M98" s="98">
        <v>0.92053407070000004</v>
      </c>
      <c r="N98" s="98">
        <v>1.1032278360000001</v>
      </c>
      <c r="O98" s="107">
        <v>541</v>
      </c>
      <c r="P98" s="107">
        <v>877</v>
      </c>
      <c r="Q98" s="108"/>
      <c r="R98" s="98"/>
      <c r="S98" s="98"/>
      <c r="T98" s="98">
        <v>0.55008843600000001</v>
      </c>
      <c r="U98" s="100">
        <v>61.687571265999999</v>
      </c>
      <c r="V98" s="98">
        <v>56.702428421999997</v>
      </c>
      <c r="W98" s="98">
        <v>67.110996029000006</v>
      </c>
      <c r="X98" s="98">
        <v>0.97436144820000004</v>
      </c>
      <c r="Y98" s="98">
        <v>0.89480169890000005</v>
      </c>
      <c r="Z98" s="98">
        <v>1.0609951154999999</v>
      </c>
      <c r="AA98" s="107">
        <v>702</v>
      </c>
      <c r="AB98" s="107">
        <v>1102</v>
      </c>
      <c r="AC98" s="108"/>
      <c r="AD98" s="98"/>
      <c r="AE98" s="98"/>
      <c r="AF98" s="98">
        <v>0.52247034189999997</v>
      </c>
      <c r="AG98" s="100">
        <v>63.702359346999998</v>
      </c>
      <c r="AH98" s="98">
        <v>59.160111745999998</v>
      </c>
      <c r="AI98" s="98">
        <v>68.593355668000001</v>
      </c>
      <c r="AJ98" s="98">
        <v>1.0247458134</v>
      </c>
      <c r="AK98" s="98">
        <v>0.95078321129999999</v>
      </c>
      <c r="AL98" s="98">
        <v>1.1044620578</v>
      </c>
      <c r="AM98" s="98">
        <v>0.57426641590000005</v>
      </c>
      <c r="AN98" s="98">
        <v>1.0326611671999999</v>
      </c>
      <c r="AO98" s="98">
        <v>0.92312604890000005</v>
      </c>
      <c r="AP98" s="98">
        <v>1.1551933645000001</v>
      </c>
      <c r="AQ98" s="98">
        <v>0.53709269959999995</v>
      </c>
      <c r="AR98" s="98">
        <v>0.96201703000000005</v>
      </c>
      <c r="AS98" s="98">
        <v>0.85070641069999997</v>
      </c>
      <c r="AT98" s="98">
        <v>1.0878920792</v>
      </c>
      <c r="AU98" s="97" t="s">
        <v>28</v>
      </c>
      <c r="AV98" s="97" t="s">
        <v>28</v>
      </c>
      <c r="AW98" s="97" t="s">
        <v>28</v>
      </c>
      <c r="AX98" s="97" t="s">
        <v>28</v>
      </c>
      <c r="AY98" s="97" t="s">
        <v>28</v>
      </c>
      <c r="AZ98" s="97" t="s">
        <v>28</v>
      </c>
      <c r="BA98" s="97" t="s">
        <v>28</v>
      </c>
      <c r="BB98" s="97" t="s">
        <v>28</v>
      </c>
      <c r="BC98" s="109" t="s">
        <v>28</v>
      </c>
      <c r="BD98" s="110">
        <v>479</v>
      </c>
      <c r="BE98" s="110">
        <v>541</v>
      </c>
      <c r="BF98" s="110">
        <v>702</v>
      </c>
    </row>
    <row r="99" spans="1:93" x14ac:dyDescent="0.3">
      <c r="A99" s="9"/>
      <c r="B99" t="s">
        <v>106</v>
      </c>
      <c r="C99" s="97">
        <v>674</v>
      </c>
      <c r="D99" s="107">
        <v>1088</v>
      </c>
      <c r="E99" s="108"/>
      <c r="F99" s="98"/>
      <c r="G99" s="98"/>
      <c r="H99" s="98">
        <v>0.49339752930000003</v>
      </c>
      <c r="I99" s="100">
        <v>61.948529411999999</v>
      </c>
      <c r="J99" s="98">
        <v>57.443903345000003</v>
      </c>
      <c r="K99" s="98">
        <v>66.806398465000001</v>
      </c>
      <c r="L99" s="98">
        <v>0.97357324119999999</v>
      </c>
      <c r="M99" s="98">
        <v>0.9017457592</v>
      </c>
      <c r="N99" s="98">
        <v>1.0511220555</v>
      </c>
      <c r="O99" s="107">
        <v>714</v>
      </c>
      <c r="P99" s="107">
        <v>1166</v>
      </c>
      <c r="Q99" s="108"/>
      <c r="R99" s="98"/>
      <c r="S99" s="98"/>
      <c r="T99" s="98">
        <v>0.3798243577</v>
      </c>
      <c r="U99" s="100">
        <v>61.234991424</v>
      </c>
      <c r="V99" s="98">
        <v>56.904189795000001</v>
      </c>
      <c r="W99" s="98">
        <v>65.895396950000006</v>
      </c>
      <c r="X99" s="98">
        <v>0.96721290370000002</v>
      </c>
      <c r="Y99" s="98">
        <v>0.89786500440000006</v>
      </c>
      <c r="Z99" s="98">
        <v>1.0419169881000001</v>
      </c>
      <c r="AA99" s="107">
        <v>836</v>
      </c>
      <c r="AB99" s="107">
        <v>1408</v>
      </c>
      <c r="AC99" s="108"/>
      <c r="AD99" s="98"/>
      <c r="AE99" s="98"/>
      <c r="AF99" s="98">
        <v>0.19104668520000001</v>
      </c>
      <c r="AG99" s="100">
        <v>59.375</v>
      </c>
      <c r="AH99" s="98">
        <v>55.483545012</v>
      </c>
      <c r="AI99" s="98">
        <v>63.539390359000002</v>
      </c>
      <c r="AJ99" s="98">
        <v>0.95513389609999999</v>
      </c>
      <c r="AK99" s="98">
        <v>0.89162040980000001</v>
      </c>
      <c r="AL99" s="98">
        <v>1.0231716876000001</v>
      </c>
      <c r="AM99" s="98">
        <v>0.54497245520000004</v>
      </c>
      <c r="AN99" s="98">
        <v>0.96962535009999995</v>
      </c>
      <c r="AO99" s="98">
        <v>0.87746198490000005</v>
      </c>
      <c r="AP99" s="98">
        <v>1.0714690046999999</v>
      </c>
      <c r="AQ99" s="98">
        <v>0.82920862449999999</v>
      </c>
      <c r="AR99" s="98">
        <v>0.98848176070000005</v>
      </c>
      <c r="AS99" s="98">
        <v>0.88972292399999997</v>
      </c>
      <c r="AT99" s="98">
        <v>1.0982027829000001</v>
      </c>
      <c r="AU99" s="97" t="s">
        <v>28</v>
      </c>
      <c r="AV99" s="97" t="s">
        <v>28</v>
      </c>
      <c r="AW99" s="97" t="s">
        <v>28</v>
      </c>
      <c r="AX99" s="97" t="s">
        <v>28</v>
      </c>
      <c r="AY99" s="97" t="s">
        <v>28</v>
      </c>
      <c r="AZ99" s="97" t="s">
        <v>28</v>
      </c>
      <c r="BA99" s="97" t="s">
        <v>28</v>
      </c>
      <c r="BB99" s="97" t="s">
        <v>28</v>
      </c>
      <c r="BC99" s="109" t="s">
        <v>28</v>
      </c>
      <c r="BD99" s="110">
        <v>674</v>
      </c>
      <c r="BE99" s="110">
        <v>714</v>
      </c>
      <c r="BF99" s="110">
        <v>836</v>
      </c>
    </row>
    <row r="100" spans="1:93" x14ac:dyDescent="0.3">
      <c r="A100" s="9"/>
      <c r="B100" t="s">
        <v>107</v>
      </c>
      <c r="C100" s="97">
        <v>425</v>
      </c>
      <c r="D100" s="107">
        <v>676</v>
      </c>
      <c r="E100" s="108"/>
      <c r="F100" s="98"/>
      <c r="G100" s="98"/>
      <c r="H100" s="98">
        <v>0.80611569439999997</v>
      </c>
      <c r="I100" s="100">
        <v>62.869822485</v>
      </c>
      <c r="J100" s="98">
        <v>57.167986255999999</v>
      </c>
      <c r="K100" s="98">
        <v>69.140350014000006</v>
      </c>
      <c r="L100" s="98">
        <v>0.98805213670000003</v>
      </c>
      <c r="M100" s="98">
        <v>0.89762388599999998</v>
      </c>
      <c r="N100" s="98">
        <v>1.0875902927000001</v>
      </c>
      <c r="O100" s="107">
        <v>451</v>
      </c>
      <c r="P100" s="107">
        <v>760</v>
      </c>
      <c r="Q100" s="108"/>
      <c r="R100" s="98"/>
      <c r="S100" s="98"/>
      <c r="T100" s="98">
        <v>0.17305626360000001</v>
      </c>
      <c r="U100" s="100">
        <v>59.342105263000001</v>
      </c>
      <c r="V100" s="98">
        <v>54.110485965000002</v>
      </c>
      <c r="W100" s="98">
        <v>65.079538545000005</v>
      </c>
      <c r="X100" s="98">
        <v>0.93731457470000001</v>
      </c>
      <c r="Y100" s="98">
        <v>0.8539664293</v>
      </c>
      <c r="Z100" s="98">
        <v>1.0287975989</v>
      </c>
      <c r="AA100" s="107">
        <v>512</v>
      </c>
      <c r="AB100" s="107">
        <v>860</v>
      </c>
      <c r="AC100" s="108"/>
      <c r="AD100" s="98"/>
      <c r="AE100" s="98"/>
      <c r="AF100" s="98">
        <v>0.33262371210000002</v>
      </c>
      <c r="AG100" s="100">
        <v>59.534883721</v>
      </c>
      <c r="AH100" s="98">
        <v>54.595061653999998</v>
      </c>
      <c r="AI100" s="98">
        <v>64.921666397999999</v>
      </c>
      <c r="AJ100" s="98">
        <v>0.95770586000000002</v>
      </c>
      <c r="AK100" s="98">
        <v>0.87753584240000004</v>
      </c>
      <c r="AL100" s="98">
        <v>1.0452000590999999</v>
      </c>
      <c r="AM100" s="98">
        <v>0.95994481799999998</v>
      </c>
      <c r="AN100" s="98">
        <v>1.0032485949000001</v>
      </c>
      <c r="AO100" s="98">
        <v>0.88397299129999996</v>
      </c>
      <c r="AP100" s="98">
        <v>1.1386182078</v>
      </c>
      <c r="AQ100" s="98">
        <v>0.39299206190000002</v>
      </c>
      <c r="AR100" s="98">
        <v>0.94388854489999996</v>
      </c>
      <c r="AS100" s="98">
        <v>0.82675436010000003</v>
      </c>
      <c r="AT100" s="98">
        <v>1.0776182482000001</v>
      </c>
      <c r="AU100" s="97" t="s">
        <v>28</v>
      </c>
      <c r="AV100" s="97" t="s">
        <v>28</v>
      </c>
      <c r="AW100" s="97" t="s">
        <v>28</v>
      </c>
      <c r="AX100" s="97" t="s">
        <v>28</v>
      </c>
      <c r="AY100" s="97" t="s">
        <v>28</v>
      </c>
      <c r="AZ100" s="97" t="s">
        <v>28</v>
      </c>
      <c r="BA100" s="97" t="s">
        <v>28</v>
      </c>
      <c r="BB100" s="97" t="s">
        <v>28</v>
      </c>
      <c r="BC100" s="109" t="s">
        <v>28</v>
      </c>
      <c r="BD100" s="110">
        <v>425</v>
      </c>
      <c r="BE100" s="110">
        <v>451</v>
      </c>
      <c r="BF100" s="110">
        <v>512</v>
      </c>
    </row>
    <row r="101" spans="1:93" x14ac:dyDescent="0.3">
      <c r="A101" s="9"/>
      <c r="B101" t="s">
        <v>150</v>
      </c>
      <c r="C101" s="97">
        <v>283</v>
      </c>
      <c r="D101" s="107">
        <v>444</v>
      </c>
      <c r="E101" s="108"/>
      <c r="F101" s="98"/>
      <c r="G101" s="98"/>
      <c r="H101" s="98">
        <v>0.97724416390000002</v>
      </c>
      <c r="I101" s="100">
        <v>63.738738738999999</v>
      </c>
      <c r="J101" s="98">
        <v>56.728955286999998</v>
      </c>
      <c r="K101" s="98">
        <v>71.614694744000005</v>
      </c>
      <c r="L101" s="98">
        <v>1.0017078864</v>
      </c>
      <c r="M101" s="98">
        <v>0.8908788675</v>
      </c>
      <c r="N101" s="98">
        <v>1.1263244941999999</v>
      </c>
      <c r="O101" s="107">
        <v>300</v>
      </c>
      <c r="P101" s="107">
        <v>484</v>
      </c>
      <c r="Q101" s="108"/>
      <c r="R101" s="98"/>
      <c r="S101" s="98"/>
      <c r="T101" s="98">
        <v>0.71527568269999997</v>
      </c>
      <c r="U101" s="100">
        <v>61.983471074000001</v>
      </c>
      <c r="V101" s="98">
        <v>55.351800087000001</v>
      </c>
      <c r="W101" s="98">
        <v>69.409679186999995</v>
      </c>
      <c r="X101" s="98">
        <v>0.97903521579999997</v>
      </c>
      <c r="Y101" s="98">
        <v>0.87369050839999995</v>
      </c>
      <c r="Z101" s="98">
        <v>1.0970817979</v>
      </c>
      <c r="AA101" s="107">
        <v>324</v>
      </c>
      <c r="AB101" s="107">
        <v>528</v>
      </c>
      <c r="AC101" s="108"/>
      <c r="AD101" s="98"/>
      <c r="AE101" s="98"/>
      <c r="AF101" s="98">
        <v>0.81660928030000002</v>
      </c>
      <c r="AG101" s="100">
        <v>61.363636364000001</v>
      </c>
      <c r="AH101" s="98">
        <v>55.032863779000003</v>
      </c>
      <c r="AI101" s="98">
        <v>68.422677090999997</v>
      </c>
      <c r="AJ101" s="98">
        <v>0.98712402649999997</v>
      </c>
      <c r="AK101" s="98">
        <v>0.88471735159999998</v>
      </c>
      <c r="AL101" s="98">
        <v>1.1013843484000001</v>
      </c>
      <c r="AM101" s="98">
        <v>0.9001785685</v>
      </c>
      <c r="AN101" s="98">
        <v>0.99</v>
      </c>
      <c r="AO101" s="98">
        <v>0.84612410059999998</v>
      </c>
      <c r="AP101" s="98">
        <v>1.1583407201</v>
      </c>
      <c r="AQ101" s="98">
        <v>0.73612904990000005</v>
      </c>
      <c r="AR101" s="98">
        <v>0.97246152500000005</v>
      </c>
      <c r="AS101" s="98">
        <v>0.82667747010000003</v>
      </c>
      <c r="AT101" s="98">
        <v>1.1439545067000001</v>
      </c>
      <c r="AU101" s="97" t="s">
        <v>28</v>
      </c>
      <c r="AV101" s="97" t="s">
        <v>28</v>
      </c>
      <c r="AW101" s="97" t="s">
        <v>28</v>
      </c>
      <c r="AX101" s="97" t="s">
        <v>28</v>
      </c>
      <c r="AY101" s="97" t="s">
        <v>28</v>
      </c>
      <c r="AZ101" s="97" t="s">
        <v>28</v>
      </c>
      <c r="BA101" s="97" t="s">
        <v>28</v>
      </c>
      <c r="BB101" s="97" t="s">
        <v>28</v>
      </c>
      <c r="BC101" s="109" t="s">
        <v>28</v>
      </c>
      <c r="BD101" s="110">
        <v>283</v>
      </c>
      <c r="BE101" s="110">
        <v>300</v>
      </c>
      <c r="BF101" s="110">
        <v>324</v>
      </c>
    </row>
    <row r="102" spans="1:93" x14ac:dyDescent="0.3">
      <c r="A102" s="9"/>
      <c r="B102" t="s">
        <v>151</v>
      </c>
      <c r="C102" s="97">
        <v>411</v>
      </c>
      <c r="D102" s="107">
        <v>648</v>
      </c>
      <c r="E102" s="108"/>
      <c r="F102" s="98"/>
      <c r="G102" s="98"/>
      <c r="H102" s="98">
        <v>0.94853508590000002</v>
      </c>
      <c r="I102" s="100">
        <v>63.425925925999998</v>
      </c>
      <c r="J102" s="98">
        <v>57.581124273</v>
      </c>
      <c r="K102" s="98">
        <v>69.864007177999994</v>
      </c>
      <c r="L102" s="98">
        <v>0.99679176999999997</v>
      </c>
      <c r="M102" s="98">
        <v>0.90412434720000001</v>
      </c>
      <c r="N102" s="98">
        <v>1.0989570581000001</v>
      </c>
      <c r="O102" s="107">
        <v>439</v>
      </c>
      <c r="P102" s="107">
        <v>706</v>
      </c>
      <c r="Q102" s="108"/>
      <c r="R102" s="98"/>
      <c r="S102" s="98"/>
      <c r="T102" s="98">
        <v>0.70850304919999996</v>
      </c>
      <c r="U102" s="100">
        <v>62.181303116000002</v>
      </c>
      <c r="V102" s="98">
        <v>56.628386307</v>
      </c>
      <c r="W102" s="98">
        <v>68.278732794000007</v>
      </c>
      <c r="X102" s="98">
        <v>0.9821599929</v>
      </c>
      <c r="Y102" s="98">
        <v>0.89371360609999995</v>
      </c>
      <c r="Z102" s="98">
        <v>1.0793594784</v>
      </c>
      <c r="AA102" s="107">
        <v>477</v>
      </c>
      <c r="AB102" s="107">
        <v>789</v>
      </c>
      <c r="AC102" s="108"/>
      <c r="AD102" s="98"/>
      <c r="AE102" s="98"/>
      <c r="AF102" s="98">
        <v>0.54638804880000003</v>
      </c>
      <c r="AG102" s="100">
        <v>60.456273764000002</v>
      </c>
      <c r="AH102" s="98">
        <v>55.267209162</v>
      </c>
      <c r="AI102" s="98">
        <v>66.132542114000003</v>
      </c>
      <c r="AJ102" s="98">
        <v>0.97252776929999996</v>
      </c>
      <c r="AK102" s="98">
        <v>0.88836425620000004</v>
      </c>
      <c r="AL102" s="98">
        <v>1.0646649225</v>
      </c>
      <c r="AM102" s="98">
        <v>0.67056095800000004</v>
      </c>
      <c r="AN102" s="98">
        <v>0.97225807009999998</v>
      </c>
      <c r="AO102" s="98">
        <v>0.85405160089999999</v>
      </c>
      <c r="AP102" s="98">
        <v>1.1068251074</v>
      </c>
      <c r="AQ102" s="98">
        <v>0.77277827070000005</v>
      </c>
      <c r="AR102" s="98">
        <v>0.98037674990000001</v>
      </c>
      <c r="AS102" s="98">
        <v>0.85697736670000002</v>
      </c>
      <c r="AT102" s="98">
        <v>1.1215448727999999</v>
      </c>
      <c r="AU102" s="97" t="s">
        <v>28</v>
      </c>
      <c r="AV102" s="97" t="s">
        <v>28</v>
      </c>
      <c r="AW102" s="97" t="s">
        <v>28</v>
      </c>
      <c r="AX102" s="97" t="s">
        <v>28</v>
      </c>
      <c r="AY102" s="97" t="s">
        <v>28</v>
      </c>
      <c r="AZ102" s="97" t="s">
        <v>28</v>
      </c>
      <c r="BA102" s="97" t="s">
        <v>28</v>
      </c>
      <c r="BB102" s="97" t="s">
        <v>28</v>
      </c>
      <c r="BC102" s="109" t="s">
        <v>28</v>
      </c>
      <c r="BD102" s="110">
        <v>411</v>
      </c>
      <c r="BE102" s="110">
        <v>439</v>
      </c>
      <c r="BF102" s="110">
        <v>477</v>
      </c>
    </row>
    <row r="103" spans="1:93" x14ac:dyDescent="0.3">
      <c r="A103" s="9"/>
      <c r="B103" t="s">
        <v>108</v>
      </c>
      <c r="C103" s="97">
        <v>599</v>
      </c>
      <c r="D103" s="107">
        <v>923</v>
      </c>
      <c r="E103" s="108"/>
      <c r="F103" s="98"/>
      <c r="G103" s="98"/>
      <c r="H103" s="98">
        <v>0.63398568440000003</v>
      </c>
      <c r="I103" s="100">
        <v>64.897074755999995</v>
      </c>
      <c r="J103" s="98">
        <v>59.902640873999999</v>
      </c>
      <c r="K103" s="98">
        <v>70.307923832</v>
      </c>
      <c r="L103" s="98">
        <v>1.0199121112</v>
      </c>
      <c r="M103" s="98">
        <v>0.94040350289999997</v>
      </c>
      <c r="N103" s="98">
        <v>1.1061429601999999</v>
      </c>
      <c r="O103" s="107">
        <v>704</v>
      </c>
      <c r="P103" s="107">
        <v>1080</v>
      </c>
      <c r="Q103" s="108"/>
      <c r="R103" s="98"/>
      <c r="S103" s="98"/>
      <c r="T103" s="98">
        <v>0.44523594319999998</v>
      </c>
      <c r="U103" s="100">
        <v>65.185185184999995</v>
      </c>
      <c r="V103" s="98">
        <v>60.543571747000001</v>
      </c>
      <c r="W103" s="98">
        <v>70.182651023000005</v>
      </c>
      <c r="X103" s="98">
        <v>1.0296066150000001</v>
      </c>
      <c r="Y103" s="98">
        <v>0.95529608079999995</v>
      </c>
      <c r="Z103" s="98">
        <v>1.1096976141999999</v>
      </c>
      <c r="AA103" s="107">
        <v>628</v>
      </c>
      <c r="AB103" s="107">
        <v>1049</v>
      </c>
      <c r="AC103" s="108"/>
      <c r="AD103" s="98"/>
      <c r="AE103" s="98"/>
      <c r="AF103" s="98">
        <v>0.3507543843</v>
      </c>
      <c r="AG103" s="100">
        <v>59.866539561000003</v>
      </c>
      <c r="AH103" s="98">
        <v>55.362732373999997</v>
      </c>
      <c r="AI103" s="98">
        <v>64.736735443000001</v>
      </c>
      <c r="AJ103" s="98">
        <v>0.96304103029999999</v>
      </c>
      <c r="AK103" s="98">
        <v>0.88979894950000005</v>
      </c>
      <c r="AL103" s="98">
        <v>1.0423118914</v>
      </c>
      <c r="AM103" s="98">
        <v>0.1209824192</v>
      </c>
      <c r="AN103" s="98">
        <v>0.91840714099999998</v>
      </c>
      <c r="AO103" s="98">
        <v>0.82473339680000002</v>
      </c>
      <c r="AP103" s="98">
        <v>1.0227204086999999</v>
      </c>
      <c r="AQ103" s="98">
        <v>0.93648449639999998</v>
      </c>
      <c r="AR103" s="98">
        <v>1.0044394979</v>
      </c>
      <c r="AS103" s="98">
        <v>0.90075799570000004</v>
      </c>
      <c r="AT103" s="98">
        <v>1.1200552311</v>
      </c>
      <c r="AU103" s="97" t="s">
        <v>28</v>
      </c>
      <c r="AV103" s="97" t="s">
        <v>28</v>
      </c>
      <c r="AW103" s="97" t="s">
        <v>28</v>
      </c>
      <c r="AX103" s="97" t="s">
        <v>28</v>
      </c>
      <c r="AY103" s="97" t="s">
        <v>28</v>
      </c>
      <c r="AZ103" s="97" t="s">
        <v>28</v>
      </c>
      <c r="BA103" s="97" t="s">
        <v>28</v>
      </c>
      <c r="BB103" s="97" t="s">
        <v>28</v>
      </c>
      <c r="BC103" s="109" t="s">
        <v>28</v>
      </c>
      <c r="BD103" s="110">
        <v>599</v>
      </c>
      <c r="BE103" s="110">
        <v>704</v>
      </c>
      <c r="BF103" s="110">
        <v>628</v>
      </c>
    </row>
    <row r="104" spans="1:93" x14ac:dyDescent="0.3">
      <c r="A104" s="9"/>
      <c r="B104" t="s">
        <v>109</v>
      </c>
      <c r="C104" s="97">
        <v>490</v>
      </c>
      <c r="D104" s="107">
        <v>782</v>
      </c>
      <c r="E104" s="108"/>
      <c r="F104" s="98"/>
      <c r="G104" s="98"/>
      <c r="H104" s="98">
        <v>0.73656464669999999</v>
      </c>
      <c r="I104" s="100">
        <v>62.659846547000001</v>
      </c>
      <c r="J104" s="98">
        <v>57.35033524</v>
      </c>
      <c r="K104" s="98">
        <v>68.460914009999996</v>
      </c>
      <c r="L104" s="98">
        <v>0.9847521883</v>
      </c>
      <c r="M104" s="98">
        <v>0.90042710839999995</v>
      </c>
      <c r="N104" s="98">
        <v>1.0769743194000001</v>
      </c>
      <c r="O104" s="107">
        <v>569</v>
      </c>
      <c r="P104" s="107">
        <v>847</v>
      </c>
      <c r="Q104" s="108"/>
      <c r="R104" s="98"/>
      <c r="S104" s="98"/>
      <c r="T104" s="98">
        <v>0.1619833239</v>
      </c>
      <c r="U104" s="100">
        <v>67.178276268999994</v>
      </c>
      <c r="V104" s="98">
        <v>61.879191556000002</v>
      </c>
      <c r="W104" s="98">
        <v>72.931153252000001</v>
      </c>
      <c r="X104" s="98">
        <v>1.061087691</v>
      </c>
      <c r="Y104" s="98">
        <v>0.97647186399999997</v>
      </c>
      <c r="Z104" s="98">
        <v>1.1530358728000001</v>
      </c>
      <c r="AA104" s="107">
        <v>641</v>
      </c>
      <c r="AB104" s="107">
        <v>999</v>
      </c>
      <c r="AC104" s="108"/>
      <c r="AD104" s="98"/>
      <c r="AE104" s="98"/>
      <c r="AF104" s="98">
        <v>0.42802972979999998</v>
      </c>
      <c r="AG104" s="100">
        <v>64.164164163999999</v>
      </c>
      <c r="AH104" s="98">
        <v>59.384362922000001</v>
      </c>
      <c r="AI104" s="98">
        <v>69.328687895000002</v>
      </c>
      <c r="AJ104" s="98">
        <v>1.0321746207</v>
      </c>
      <c r="AK104" s="98">
        <v>0.95442661650000005</v>
      </c>
      <c r="AL104" s="98">
        <v>1.1162560109999999</v>
      </c>
      <c r="AM104" s="98">
        <v>0.42545666720000003</v>
      </c>
      <c r="AN104" s="98">
        <v>0.95513263699999995</v>
      </c>
      <c r="AO104" s="98">
        <v>0.85317115450000003</v>
      </c>
      <c r="AP104" s="98">
        <v>1.0692794165999999</v>
      </c>
      <c r="AQ104" s="98">
        <v>0.2585656227</v>
      </c>
      <c r="AR104" s="98">
        <v>1.0721104498</v>
      </c>
      <c r="AS104" s="98">
        <v>0.95012288759999997</v>
      </c>
      <c r="AT104" s="98">
        <v>1.2097601601000001</v>
      </c>
      <c r="AU104" s="97" t="s">
        <v>28</v>
      </c>
      <c r="AV104" s="97" t="s">
        <v>28</v>
      </c>
      <c r="AW104" s="97" t="s">
        <v>28</v>
      </c>
      <c r="AX104" s="97" t="s">
        <v>28</v>
      </c>
      <c r="AY104" s="97" t="s">
        <v>28</v>
      </c>
      <c r="AZ104" s="97" t="s">
        <v>28</v>
      </c>
      <c r="BA104" s="97" t="s">
        <v>28</v>
      </c>
      <c r="BB104" s="97" t="s">
        <v>28</v>
      </c>
      <c r="BC104" s="109" t="s">
        <v>28</v>
      </c>
      <c r="BD104" s="110">
        <v>490</v>
      </c>
      <c r="BE104" s="110">
        <v>569</v>
      </c>
      <c r="BF104" s="110">
        <v>641</v>
      </c>
    </row>
    <row r="105" spans="1:93" x14ac:dyDescent="0.3">
      <c r="A105" s="9"/>
      <c r="B105" s="3" t="s">
        <v>165</v>
      </c>
      <c r="C105" s="103">
        <v>26</v>
      </c>
      <c r="D105" s="104">
        <v>34</v>
      </c>
      <c r="E105" s="99"/>
      <c r="F105" s="105"/>
      <c r="G105" s="105"/>
      <c r="H105" s="105">
        <v>0.3488871442</v>
      </c>
      <c r="I105" s="106">
        <v>76.470588234999994</v>
      </c>
      <c r="J105" s="105">
        <v>52.066702540999998</v>
      </c>
      <c r="K105" s="105">
        <v>112.31267930999999</v>
      </c>
      <c r="L105" s="105">
        <v>1.2017996093000001</v>
      </c>
      <c r="M105" s="105">
        <v>0.81808661009999994</v>
      </c>
      <c r="N105" s="105">
        <v>1.7654882540000001</v>
      </c>
      <c r="O105" s="104">
        <v>38</v>
      </c>
      <c r="P105" s="104">
        <v>56</v>
      </c>
      <c r="Q105" s="99"/>
      <c r="R105" s="105"/>
      <c r="S105" s="105"/>
      <c r="T105" s="105">
        <v>0.66925548899999998</v>
      </c>
      <c r="U105" s="106">
        <v>67.857142856999999</v>
      </c>
      <c r="V105" s="105">
        <v>49.375606763999997</v>
      </c>
      <c r="W105" s="105">
        <v>93.256410169000006</v>
      </c>
      <c r="X105" s="105">
        <v>1.0718104576</v>
      </c>
      <c r="Y105" s="105">
        <v>0.77970271160000004</v>
      </c>
      <c r="Z105" s="105">
        <v>1.4733534204000001</v>
      </c>
      <c r="AA105" s="104">
        <v>40</v>
      </c>
      <c r="AB105" s="104">
        <v>58</v>
      </c>
      <c r="AC105" s="99"/>
      <c r="AD105" s="105"/>
      <c r="AE105" s="105"/>
      <c r="AF105" s="105">
        <v>0.51169649370000003</v>
      </c>
      <c r="AG105" s="106">
        <v>68.965517241000001</v>
      </c>
      <c r="AH105" s="105">
        <v>50.587732865</v>
      </c>
      <c r="AI105" s="105">
        <v>94.019682223000004</v>
      </c>
      <c r="AJ105" s="105">
        <v>1.1094114219</v>
      </c>
      <c r="AK105" s="105">
        <v>0.81359420979999997</v>
      </c>
      <c r="AL105" s="105">
        <v>1.5127857206999999</v>
      </c>
      <c r="AM105" s="105">
        <v>0.94298195039999999</v>
      </c>
      <c r="AN105" s="105">
        <v>1.0163339383000001</v>
      </c>
      <c r="AO105" s="105">
        <v>0.65194932380000004</v>
      </c>
      <c r="AP105" s="105">
        <v>1.5843787799</v>
      </c>
      <c r="AQ105" s="105">
        <v>0.63869188389999998</v>
      </c>
      <c r="AR105" s="105">
        <v>0.88736263739999999</v>
      </c>
      <c r="AS105" s="105">
        <v>0.53883836519999995</v>
      </c>
      <c r="AT105" s="105">
        <v>1.4613147487</v>
      </c>
      <c r="AU105" s="103" t="s">
        <v>28</v>
      </c>
      <c r="AV105" s="103" t="s">
        <v>28</v>
      </c>
      <c r="AW105" s="103" t="s">
        <v>28</v>
      </c>
      <c r="AX105" s="103" t="s">
        <v>28</v>
      </c>
      <c r="AY105" s="103" t="s">
        <v>28</v>
      </c>
      <c r="AZ105" s="103" t="s">
        <v>28</v>
      </c>
      <c r="BA105" s="103" t="s">
        <v>28</v>
      </c>
      <c r="BB105" s="103" t="s">
        <v>28</v>
      </c>
      <c r="BC105" s="101" t="s">
        <v>28</v>
      </c>
      <c r="BD105" s="102">
        <v>26</v>
      </c>
      <c r="BE105" s="102">
        <v>38</v>
      </c>
      <c r="BF105" s="102">
        <v>40</v>
      </c>
      <c r="CO105" s="4"/>
    </row>
    <row r="106" spans="1:93" x14ac:dyDescent="0.3">
      <c r="A106" s="9"/>
      <c r="B106" t="s">
        <v>113</v>
      </c>
      <c r="C106" s="97">
        <v>720</v>
      </c>
      <c r="D106" s="107">
        <v>1172</v>
      </c>
      <c r="E106" s="108"/>
      <c r="F106" s="98"/>
      <c r="G106" s="98"/>
      <c r="H106" s="98">
        <v>0.35358723669999997</v>
      </c>
      <c r="I106" s="100">
        <v>61.433447098999999</v>
      </c>
      <c r="J106" s="98">
        <v>57.106096673000003</v>
      </c>
      <c r="K106" s="98">
        <v>66.088712806000004</v>
      </c>
      <c r="L106" s="98">
        <v>0.96547828950000003</v>
      </c>
      <c r="M106" s="98">
        <v>0.89640900040000004</v>
      </c>
      <c r="N106" s="98">
        <v>1.0398694423999999</v>
      </c>
      <c r="O106" s="107">
        <v>887</v>
      </c>
      <c r="P106" s="107">
        <v>1397</v>
      </c>
      <c r="Q106" s="108"/>
      <c r="R106" s="98"/>
      <c r="S106" s="98"/>
      <c r="T106" s="98">
        <v>0.93289551810000004</v>
      </c>
      <c r="U106" s="100">
        <v>63.493199713999999</v>
      </c>
      <c r="V106" s="98">
        <v>59.449288742</v>
      </c>
      <c r="W106" s="98">
        <v>67.812189098000005</v>
      </c>
      <c r="X106" s="98">
        <v>1.0028815328</v>
      </c>
      <c r="Y106" s="98">
        <v>0.93791206250000003</v>
      </c>
      <c r="Z106" s="98">
        <v>1.0723514592000001</v>
      </c>
      <c r="AA106" s="107">
        <v>878</v>
      </c>
      <c r="AB106" s="107">
        <v>1363</v>
      </c>
      <c r="AC106" s="108"/>
      <c r="AD106" s="98"/>
      <c r="AE106" s="98"/>
      <c r="AF106" s="98">
        <v>0.29913656259999999</v>
      </c>
      <c r="AG106" s="100">
        <v>64.416727805999997</v>
      </c>
      <c r="AH106" s="98">
        <v>60.293708840999997</v>
      </c>
      <c r="AI106" s="98">
        <v>68.821688050999995</v>
      </c>
      <c r="AJ106" s="98">
        <v>1.0362374771</v>
      </c>
      <c r="AK106" s="98">
        <v>0.96889548489999999</v>
      </c>
      <c r="AL106" s="98">
        <v>1.1082599986999999</v>
      </c>
      <c r="AM106" s="98">
        <v>0.76163585869999995</v>
      </c>
      <c r="AN106" s="98">
        <v>1.0145453071999999</v>
      </c>
      <c r="AO106" s="98">
        <v>0.92416389350000006</v>
      </c>
      <c r="AP106" s="98">
        <v>1.1137658455999999</v>
      </c>
      <c r="AQ106" s="98">
        <v>0.51090453000000002</v>
      </c>
      <c r="AR106" s="98">
        <v>1.0335281953</v>
      </c>
      <c r="AS106" s="98">
        <v>0.93675034560000003</v>
      </c>
      <c r="AT106" s="98">
        <v>1.1403043891</v>
      </c>
      <c r="AU106" s="97" t="s">
        <v>28</v>
      </c>
      <c r="AV106" s="97" t="s">
        <v>28</v>
      </c>
      <c r="AW106" s="97" t="s">
        <v>28</v>
      </c>
      <c r="AX106" s="97" t="s">
        <v>28</v>
      </c>
      <c r="AY106" s="97" t="s">
        <v>28</v>
      </c>
      <c r="AZ106" s="97" t="s">
        <v>28</v>
      </c>
      <c r="BA106" s="97" t="s">
        <v>28</v>
      </c>
      <c r="BB106" s="97" t="s">
        <v>28</v>
      </c>
      <c r="BC106" s="109" t="s">
        <v>28</v>
      </c>
      <c r="BD106" s="110">
        <v>720</v>
      </c>
      <c r="BE106" s="110">
        <v>887</v>
      </c>
      <c r="BF106" s="110">
        <v>878</v>
      </c>
    </row>
    <row r="107" spans="1:93" x14ac:dyDescent="0.3">
      <c r="A107" s="9"/>
      <c r="B107" t="s">
        <v>114</v>
      </c>
      <c r="C107" s="97">
        <v>923</v>
      </c>
      <c r="D107" s="107">
        <v>1505</v>
      </c>
      <c r="E107" s="108"/>
      <c r="F107" s="98"/>
      <c r="G107" s="98"/>
      <c r="H107" s="98">
        <v>0.27292168220000002</v>
      </c>
      <c r="I107" s="100">
        <v>61.328903654000001</v>
      </c>
      <c r="J107" s="98">
        <v>57.497314533000001</v>
      </c>
      <c r="K107" s="98">
        <v>65.415827747999998</v>
      </c>
      <c r="L107" s="98">
        <v>0.96383530129999995</v>
      </c>
      <c r="M107" s="98">
        <v>0.90241154479999997</v>
      </c>
      <c r="N107" s="98">
        <v>1.0294399417</v>
      </c>
      <c r="O107" s="107">
        <v>996</v>
      </c>
      <c r="P107" s="107">
        <v>1610</v>
      </c>
      <c r="Q107" s="108"/>
      <c r="R107" s="98"/>
      <c r="S107" s="98"/>
      <c r="T107" s="98">
        <v>0.474207131</v>
      </c>
      <c r="U107" s="100">
        <v>61.863354037000001</v>
      </c>
      <c r="V107" s="98">
        <v>58.138270658000003</v>
      </c>
      <c r="W107" s="98">
        <v>65.827114041000002</v>
      </c>
      <c r="X107" s="98">
        <v>0.977137955</v>
      </c>
      <c r="Y107" s="98">
        <v>0.91716589029999995</v>
      </c>
      <c r="Z107" s="98">
        <v>1.0410315005999999</v>
      </c>
      <c r="AA107" s="107">
        <v>945</v>
      </c>
      <c r="AB107" s="107">
        <v>1556</v>
      </c>
      <c r="AC107" s="108"/>
      <c r="AD107" s="98"/>
      <c r="AE107" s="98"/>
      <c r="AF107" s="98">
        <v>0.48136321580000002</v>
      </c>
      <c r="AG107" s="100">
        <v>60.732647815</v>
      </c>
      <c r="AH107" s="98">
        <v>56.981335997000002</v>
      </c>
      <c r="AI107" s="98">
        <v>64.730923662999999</v>
      </c>
      <c r="AJ107" s="98">
        <v>0.97697365089999999</v>
      </c>
      <c r="AK107" s="98">
        <v>0.91563160310000002</v>
      </c>
      <c r="AL107" s="98">
        <v>1.0424252629999999</v>
      </c>
      <c r="AM107" s="98">
        <v>0.68458969469999997</v>
      </c>
      <c r="AN107" s="98">
        <v>0.98172251990000003</v>
      </c>
      <c r="AO107" s="98">
        <v>0.89811984909999998</v>
      </c>
      <c r="AP107" s="98">
        <v>1.0731074556</v>
      </c>
      <c r="AQ107" s="98">
        <v>0.84937900619999995</v>
      </c>
      <c r="AR107" s="98">
        <v>1.0087144942999999</v>
      </c>
      <c r="AS107" s="98">
        <v>0.92231258260000004</v>
      </c>
      <c r="AT107" s="98">
        <v>1.1032105060999999</v>
      </c>
      <c r="AU107" s="97" t="s">
        <v>28</v>
      </c>
      <c r="AV107" s="97" t="s">
        <v>28</v>
      </c>
      <c r="AW107" s="97" t="s">
        <v>28</v>
      </c>
      <c r="AX107" s="97" t="s">
        <v>28</v>
      </c>
      <c r="AY107" s="97" t="s">
        <v>28</v>
      </c>
      <c r="AZ107" s="97" t="s">
        <v>28</v>
      </c>
      <c r="BA107" s="97" t="s">
        <v>28</v>
      </c>
      <c r="BB107" s="97" t="s">
        <v>28</v>
      </c>
      <c r="BC107" s="109" t="s">
        <v>28</v>
      </c>
      <c r="BD107" s="110">
        <v>923</v>
      </c>
      <c r="BE107" s="110">
        <v>996</v>
      </c>
      <c r="BF107" s="110">
        <v>945</v>
      </c>
    </row>
    <row r="108" spans="1:93" x14ac:dyDescent="0.3">
      <c r="A108" s="9"/>
      <c r="B108" t="s">
        <v>115</v>
      </c>
      <c r="C108" s="97">
        <v>726</v>
      </c>
      <c r="D108" s="107">
        <v>1141</v>
      </c>
      <c r="E108" s="108"/>
      <c r="F108" s="98"/>
      <c r="G108" s="98"/>
      <c r="H108" s="98">
        <v>0.99944493270000001</v>
      </c>
      <c r="I108" s="100">
        <v>63.628396144</v>
      </c>
      <c r="J108" s="98">
        <v>59.164326357999997</v>
      </c>
      <c r="K108" s="98">
        <v>68.429289151999996</v>
      </c>
      <c r="L108" s="98">
        <v>0.99997375980000003</v>
      </c>
      <c r="M108" s="98">
        <v>0.92871306190000003</v>
      </c>
      <c r="N108" s="98">
        <v>1.0767023328000001</v>
      </c>
      <c r="O108" s="107">
        <v>840</v>
      </c>
      <c r="P108" s="107">
        <v>1298</v>
      </c>
      <c r="Q108" s="108"/>
      <c r="R108" s="98"/>
      <c r="S108" s="98"/>
      <c r="T108" s="98">
        <v>0.53178772649999995</v>
      </c>
      <c r="U108" s="100">
        <v>64.714946071</v>
      </c>
      <c r="V108" s="98">
        <v>60.483282129000003</v>
      </c>
      <c r="W108" s="98">
        <v>69.242674960000002</v>
      </c>
      <c r="X108" s="98">
        <v>1.0221791405</v>
      </c>
      <c r="Y108" s="98">
        <v>0.9542544516</v>
      </c>
      <c r="Z108" s="98">
        <v>1.0949387697999999</v>
      </c>
      <c r="AA108" s="107">
        <v>946</v>
      </c>
      <c r="AB108" s="107">
        <v>1441</v>
      </c>
      <c r="AC108" s="108"/>
      <c r="AD108" s="98"/>
      <c r="AE108" s="98"/>
      <c r="AF108" s="98">
        <v>9.9062608900000002E-2</v>
      </c>
      <c r="AG108" s="100">
        <v>65.648854962000001</v>
      </c>
      <c r="AH108" s="98">
        <v>61.595956878999999</v>
      </c>
      <c r="AI108" s="98">
        <v>69.968426113999996</v>
      </c>
      <c r="AJ108" s="98">
        <v>1.0560580481999999</v>
      </c>
      <c r="AK108" s="98">
        <v>0.98978326569999997</v>
      </c>
      <c r="AL108" s="98">
        <v>1.1267705160999999</v>
      </c>
      <c r="AM108" s="98">
        <v>0.76248106829999995</v>
      </c>
      <c r="AN108" s="98">
        <v>1.0144311159999999</v>
      </c>
      <c r="AO108" s="98">
        <v>0.92441809620000004</v>
      </c>
      <c r="AP108" s="98">
        <v>1.1132089401</v>
      </c>
      <c r="AQ108" s="98">
        <v>0.73827373139999997</v>
      </c>
      <c r="AR108" s="98">
        <v>1.0170764940000001</v>
      </c>
      <c r="AS108" s="98">
        <v>0.92091502430000005</v>
      </c>
      <c r="AT108" s="98">
        <v>1.1232790946</v>
      </c>
      <c r="AU108" s="97" t="s">
        <v>28</v>
      </c>
      <c r="AV108" s="97" t="s">
        <v>28</v>
      </c>
      <c r="AW108" s="97" t="s">
        <v>28</v>
      </c>
      <c r="AX108" s="97" t="s">
        <v>28</v>
      </c>
      <c r="AY108" s="97" t="s">
        <v>28</v>
      </c>
      <c r="AZ108" s="97" t="s">
        <v>28</v>
      </c>
      <c r="BA108" s="97" t="s">
        <v>28</v>
      </c>
      <c r="BB108" s="97" t="s">
        <v>28</v>
      </c>
      <c r="BC108" s="109" t="s">
        <v>28</v>
      </c>
      <c r="BD108" s="110">
        <v>726</v>
      </c>
      <c r="BE108" s="110">
        <v>840</v>
      </c>
      <c r="BF108" s="110">
        <v>946</v>
      </c>
    </row>
    <row r="109" spans="1:93" x14ac:dyDescent="0.3">
      <c r="A109" s="9"/>
      <c r="B109" t="s">
        <v>116</v>
      </c>
      <c r="C109" s="97">
        <v>800</v>
      </c>
      <c r="D109" s="107">
        <v>1155</v>
      </c>
      <c r="E109" s="108"/>
      <c r="F109" s="98"/>
      <c r="G109" s="98"/>
      <c r="H109" s="98">
        <v>1.8410805999999998E-2</v>
      </c>
      <c r="I109" s="100">
        <v>69.264069264</v>
      </c>
      <c r="J109" s="98">
        <v>64.626923699000002</v>
      </c>
      <c r="K109" s="98">
        <v>74.233941775999995</v>
      </c>
      <c r="L109" s="98">
        <v>1.0885431027000001</v>
      </c>
      <c r="M109" s="98">
        <v>1.0144015329</v>
      </c>
      <c r="N109" s="98">
        <v>1.1681036039999999</v>
      </c>
      <c r="O109" s="107">
        <v>729</v>
      </c>
      <c r="P109" s="107">
        <v>1141</v>
      </c>
      <c r="Q109" s="108"/>
      <c r="R109" s="98"/>
      <c r="S109" s="98"/>
      <c r="T109" s="98">
        <v>0.80807263119999995</v>
      </c>
      <c r="U109" s="100">
        <v>63.891323401000001</v>
      </c>
      <c r="V109" s="98">
        <v>59.417708773999998</v>
      </c>
      <c r="W109" s="98">
        <v>68.701760637999996</v>
      </c>
      <c r="X109" s="98">
        <v>1.0091699369</v>
      </c>
      <c r="Y109" s="98">
        <v>0.93751453220000003</v>
      </c>
      <c r="Z109" s="98">
        <v>1.0863020534000001</v>
      </c>
      <c r="AA109" s="107">
        <v>650</v>
      </c>
      <c r="AB109" s="107">
        <v>1042</v>
      </c>
      <c r="AC109" s="108"/>
      <c r="AD109" s="98"/>
      <c r="AE109" s="98"/>
      <c r="AF109" s="98">
        <v>0.93035618229999995</v>
      </c>
      <c r="AG109" s="100">
        <v>62.380038388000003</v>
      </c>
      <c r="AH109" s="98">
        <v>57.764200440000003</v>
      </c>
      <c r="AI109" s="98">
        <v>67.364720011000003</v>
      </c>
      <c r="AJ109" s="98">
        <v>1.0034743427999999</v>
      </c>
      <c r="AK109" s="98">
        <v>0.92838156640000002</v>
      </c>
      <c r="AL109" s="98">
        <v>1.0846410495000001</v>
      </c>
      <c r="AM109" s="98">
        <v>0.65722911260000005</v>
      </c>
      <c r="AN109" s="98">
        <v>0.97634600549999995</v>
      </c>
      <c r="AO109" s="98">
        <v>0.87838432499999997</v>
      </c>
      <c r="AP109" s="98">
        <v>1.0852328478</v>
      </c>
      <c r="AQ109" s="98">
        <v>0.1148149844</v>
      </c>
      <c r="AR109" s="98">
        <v>0.92243098160000003</v>
      </c>
      <c r="AS109" s="98">
        <v>0.83435303660000004</v>
      </c>
      <c r="AT109" s="98">
        <v>1.0198068186</v>
      </c>
      <c r="AU109" s="97" t="s">
        <v>28</v>
      </c>
      <c r="AV109" s="97" t="s">
        <v>28</v>
      </c>
      <c r="AW109" s="97" t="s">
        <v>28</v>
      </c>
      <c r="AX109" s="97" t="s">
        <v>28</v>
      </c>
      <c r="AY109" s="97" t="s">
        <v>28</v>
      </c>
      <c r="AZ109" s="97" t="s">
        <v>28</v>
      </c>
      <c r="BA109" s="97" t="s">
        <v>28</v>
      </c>
      <c r="BB109" s="97" t="s">
        <v>28</v>
      </c>
      <c r="BC109" s="109" t="s">
        <v>28</v>
      </c>
      <c r="BD109" s="110">
        <v>800</v>
      </c>
      <c r="BE109" s="110">
        <v>729</v>
      </c>
      <c r="BF109" s="110">
        <v>650</v>
      </c>
      <c r="CO109" s="4"/>
    </row>
    <row r="110" spans="1:93" s="3" customFormat="1" x14ac:dyDescent="0.3">
      <c r="A110" s="9" t="s">
        <v>232</v>
      </c>
      <c r="B110" s="3" t="s">
        <v>199</v>
      </c>
      <c r="C110" s="103">
        <v>782</v>
      </c>
      <c r="D110" s="104">
        <v>1165</v>
      </c>
      <c r="E110" s="99"/>
      <c r="F110" s="105"/>
      <c r="G110" s="105"/>
      <c r="H110" s="105">
        <v>0.1417769331</v>
      </c>
      <c r="I110" s="106">
        <v>67.124463519000003</v>
      </c>
      <c r="J110" s="105">
        <v>62.58091701</v>
      </c>
      <c r="K110" s="105">
        <v>71.997883987999998</v>
      </c>
      <c r="L110" s="105">
        <v>1.0549173989</v>
      </c>
      <c r="M110" s="105">
        <v>0.98230047210000004</v>
      </c>
      <c r="N110" s="105">
        <v>1.1329025589999999</v>
      </c>
      <c r="O110" s="104">
        <v>958</v>
      </c>
      <c r="P110" s="104">
        <v>1489</v>
      </c>
      <c r="Q110" s="99"/>
      <c r="R110" s="105"/>
      <c r="S110" s="105"/>
      <c r="T110" s="105">
        <v>0.62481639320000004</v>
      </c>
      <c r="U110" s="106">
        <v>64.338482202999998</v>
      </c>
      <c r="V110" s="105">
        <v>60.390654687000001</v>
      </c>
      <c r="W110" s="105">
        <v>68.544385113999994</v>
      </c>
      <c r="X110" s="105">
        <v>1.0162328555</v>
      </c>
      <c r="Y110" s="105">
        <v>0.95272083689999998</v>
      </c>
      <c r="Z110" s="105">
        <v>1.0839788285</v>
      </c>
      <c r="AA110" s="104">
        <v>1213</v>
      </c>
      <c r="AB110" s="104">
        <v>1940</v>
      </c>
      <c r="AC110" s="99"/>
      <c r="AD110" s="105"/>
      <c r="AE110" s="105"/>
      <c r="AF110" s="105">
        <v>0.84324357910000003</v>
      </c>
      <c r="AG110" s="106">
        <v>62.525773196000003</v>
      </c>
      <c r="AH110" s="105">
        <v>59.104292889</v>
      </c>
      <c r="AI110" s="105">
        <v>66.145319107000006</v>
      </c>
      <c r="AJ110" s="105">
        <v>1.0058187006999999</v>
      </c>
      <c r="AK110" s="105">
        <v>0.94961074000000001</v>
      </c>
      <c r="AL110" s="105">
        <v>1.0653536402999999</v>
      </c>
      <c r="AM110" s="105">
        <v>0.50848526189999999</v>
      </c>
      <c r="AN110" s="105">
        <v>0.97182543099999996</v>
      </c>
      <c r="AO110" s="105">
        <v>0.89288724399999997</v>
      </c>
      <c r="AP110" s="105">
        <v>1.0577423685</v>
      </c>
      <c r="AQ110" s="105">
        <v>0.37908026490000002</v>
      </c>
      <c r="AR110" s="105">
        <v>0.95849529109999998</v>
      </c>
      <c r="AS110" s="105">
        <v>0.87210263690000001</v>
      </c>
      <c r="AT110" s="105">
        <v>1.0534462163</v>
      </c>
      <c r="AU110" s="103" t="s">
        <v>28</v>
      </c>
      <c r="AV110" s="103" t="s">
        <v>28</v>
      </c>
      <c r="AW110" s="103" t="s">
        <v>28</v>
      </c>
      <c r="AX110" s="103" t="s">
        <v>28</v>
      </c>
      <c r="AY110" s="103" t="s">
        <v>28</v>
      </c>
      <c r="AZ110" s="103" t="s">
        <v>28</v>
      </c>
      <c r="BA110" s="103" t="s">
        <v>28</v>
      </c>
      <c r="BB110" s="103" t="s">
        <v>28</v>
      </c>
      <c r="BC110" s="101" t="s">
        <v>28</v>
      </c>
      <c r="BD110" s="102">
        <v>782</v>
      </c>
      <c r="BE110" s="102">
        <v>958</v>
      </c>
      <c r="BF110" s="102">
        <v>1213</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200</v>
      </c>
      <c r="C111" s="97">
        <v>437</v>
      </c>
      <c r="D111" s="107">
        <v>644</v>
      </c>
      <c r="E111" s="108"/>
      <c r="F111" s="98"/>
      <c r="G111" s="98"/>
      <c r="H111" s="98">
        <v>0.18305149109999999</v>
      </c>
      <c r="I111" s="100">
        <v>67.857142856999999</v>
      </c>
      <c r="J111" s="98">
        <v>61.784150222999997</v>
      </c>
      <c r="K111" s="98">
        <v>74.527072399000005</v>
      </c>
      <c r="L111" s="98">
        <v>1.0664320708999999</v>
      </c>
      <c r="M111" s="98">
        <v>0.97009236060000004</v>
      </c>
      <c r="N111" s="98">
        <v>1.1723392617999999</v>
      </c>
      <c r="O111" s="107">
        <v>523</v>
      </c>
      <c r="P111" s="107">
        <v>792</v>
      </c>
      <c r="Q111" s="108"/>
      <c r="R111" s="98"/>
      <c r="S111" s="98"/>
      <c r="T111" s="98">
        <v>0.3402960283</v>
      </c>
      <c r="U111" s="100">
        <v>66.035353534999999</v>
      </c>
      <c r="V111" s="98">
        <v>60.611643833000002</v>
      </c>
      <c r="W111" s="98">
        <v>71.944392871999995</v>
      </c>
      <c r="X111" s="98">
        <v>1.0430351104</v>
      </c>
      <c r="Y111" s="98">
        <v>0.9565062204</v>
      </c>
      <c r="Z111" s="98">
        <v>1.1373917057</v>
      </c>
      <c r="AA111" s="107">
        <v>593</v>
      </c>
      <c r="AB111" s="107">
        <v>877</v>
      </c>
      <c r="AC111" s="108"/>
      <c r="AD111" s="98"/>
      <c r="AE111" s="98"/>
      <c r="AF111" s="98">
        <v>4.2791760099999999E-2</v>
      </c>
      <c r="AG111" s="100">
        <v>67.616875712999999</v>
      </c>
      <c r="AH111" s="98">
        <v>62.387910740999999</v>
      </c>
      <c r="AI111" s="98">
        <v>73.284099865000002</v>
      </c>
      <c r="AJ111" s="98">
        <v>1.0877165463</v>
      </c>
      <c r="AK111" s="98">
        <v>1.0027337090999999</v>
      </c>
      <c r="AL111" s="98">
        <v>1.1799017769</v>
      </c>
      <c r="AM111" s="98">
        <v>0.69317945069999998</v>
      </c>
      <c r="AN111" s="98">
        <v>1.0239496284</v>
      </c>
      <c r="AO111" s="98">
        <v>0.91037001799999995</v>
      </c>
      <c r="AP111" s="98">
        <v>1.1516996612999999</v>
      </c>
      <c r="AQ111" s="98">
        <v>0.67455230349999995</v>
      </c>
      <c r="AR111" s="98">
        <v>0.97315257840000002</v>
      </c>
      <c r="AS111" s="98">
        <v>0.85706608019999997</v>
      </c>
      <c r="AT111" s="98">
        <v>1.1049625726000001</v>
      </c>
      <c r="AU111" s="97" t="s">
        <v>28</v>
      </c>
      <c r="AV111" s="97" t="s">
        <v>28</v>
      </c>
      <c r="AW111" s="97" t="s">
        <v>28</v>
      </c>
      <c r="AX111" s="97" t="s">
        <v>28</v>
      </c>
      <c r="AY111" s="97" t="s">
        <v>28</v>
      </c>
      <c r="AZ111" s="97" t="s">
        <v>28</v>
      </c>
      <c r="BA111" s="97" t="s">
        <v>28</v>
      </c>
      <c r="BB111" s="97" t="s">
        <v>28</v>
      </c>
      <c r="BC111" s="109" t="s">
        <v>28</v>
      </c>
      <c r="BD111" s="110">
        <v>437</v>
      </c>
      <c r="BE111" s="110">
        <v>523</v>
      </c>
      <c r="BF111" s="110">
        <v>593</v>
      </c>
    </row>
    <row r="112" spans="1:93" x14ac:dyDescent="0.3">
      <c r="A112" s="9"/>
      <c r="B112" t="s">
        <v>201</v>
      </c>
      <c r="C112" s="97">
        <v>459</v>
      </c>
      <c r="D112" s="107">
        <v>665</v>
      </c>
      <c r="E112" s="108"/>
      <c r="F112" s="98"/>
      <c r="G112" s="98"/>
      <c r="H112" s="98">
        <v>8.4538078099999997E-2</v>
      </c>
      <c r="I112" s="100">
        <v>69.022556390999995</v>
      </c>
      <c r="J112" s="98">
        <v>62.988367781999997</v>
      </c>
      <c r="K112" s="98">
        <v>75.634810974000004</v>
      </c>
      <c r="L112" s="98">
        <v>1.0847475248</v>
      </c>
      <c r="M112" s="98">
        <v>0.98897765039999996</v>
      </c>
      <c r="N112" s="98">
        <v>1.1897914902</v>
      </c>
      <c r="O112" s="107">
        <v>490</v>
      </c>
      <c r="P112" s="107">
        <v>819</v>
      </c>
      <c r="Q112" s="108"/>
      <c r="R112" s="98"/>
      <c r="S112" s="98"/>
      <c r="T112" s="98">
        <v>0.2150129435</v>
      </c>
      <c r="U112" s="100">
        <v>59.829059829000002</v>
      </c>
      <c r="V112" s="98">
        <v>54.759416553999998</v>
      </c>
      <c r="W112" s="98">
        <v>65.368052204999998</v>
      </c>
      <c r="X112" s="98">
        <v>0.94500607150000004</v>
      </c>
      <c r="Y112" s="98">
        <v>0.86417749219999995</v>
      </c>
      <c r="Z112" s="98">
        <v>1.0333947403999999</v>
      </c>
      <c r="AA112" s="107">
        <v>558</v>
      </c>
      <c r="AB112" s="107">
        <v>906</v>
      </c>
      <c r="AC112" s="108"/>
      <c r="AD112" s="98"/>
      <c r="AE112" s="98"/>
      <c r="AF112" s="98">
        <v>0.82806362280000001</v>
      </c>
      <c r="AG112" s="100">
        <v>61.589403974</v>
      </c>
      <c r="AH112" s="98">
        <v>56.685471915999997</v>
      </c>
      <c r="AI112" s="98">
        <v>66.917581412000004</v>
      </c>
      <c r="AJ112" s="98">
        <v>0.99075582939999995</v>
      </c>
      <c r="AK112" s="98">
        <v>0.91110425289999997</v>
      </c>
      <c r="AL112" s="98">
        <v>1.0773707953</v>
      </c>
      <c r="AM112" s="98">
        <v>0.63950559659999995</v>
      </c>
      <c r="AN112" s="98">
        <v>1.0294228949999999</v>
      </c>
      <c r="AO112" s="98">
        <v>0.91179113499999997</v>
      </c>
      <c r="AP112" s="98">
        <v>1.1622305329</v>
      </c>
      <c r="AQ112" s="98">
        <v>2.7768086399999999E-2</v>
      </c>
      <c r="AR112" s="98">
        <v>0.86680446160000002</v>
      </c>
      <c r="AS112" s="98">
        <v>0.76318405369999998</v>
      </c>
      <c r="AT112" s="98">
        <v>0.98449380720000002</v>
      </c>
      <c r="AU112" s="97" t="s">
        <v>28</v>
      </c>
      <c r="AV112" s="97" t="s">
        <v>28</v>
      </c>
      <c r="AW112" s="97" t="s">
        <v>28</v>
      </c>
      <c r="AX112" s="97" t="s">
        <v>229</v>
      </c>
      <c r="AY112" s="97" t="s">
        <v>28</v>
      </c>
      <c r="AZ112" s="97" t="s">
        <v>28</v>
      </c>
      <c r="BA112" s="97" t="s">
        <v>28</v>
      </c>
      <c r="BB112" s="97" t="s">
        <v>28</v>
      </c>
      <c r="BC112" s="109" t="s">
        <v>416</v>
      </c>
      <c r="BD112" s="110">
        <v>459</v>
      </c>
      <c r="BE112" s="110">
        <v>490</v>
      </c>
      <c r="BF112" s="110">
        <v>558</v>
      </c>
    </row>
    <row r="113" spans="1:93" x14ac:dyDescent="0.3">
      <c r="A113" s="9"/>
      <c r="B113" t="s">
        <v>202</v>
      </c>
      <c r="C113" s="97">
        <v>674</v>
      </c>
      <c r="D113" s="107">
        <v>1112</v>
      </c>
      <c r="E113" s="108"/>
      <c r="F113" s="98"/>
      <c r="G113" s="98"/>
      <c r="H113" s="98">
        <v>0.2139030753</v>
      </c>
      <c r="I113" s="100">
        <v>60.611510791000001</v>
      </c>
      <c r="J113" s="98">
        <v>56.204106869999997</v>
      </c>
      <c r="K113" s="98">
        <v>65.364533750000007</v>
      </c>
      <c r="L113" s="98">
        <v>0.95256086910000004</v>
      </c>
      <c r="M113" s="98">
        <v>0.88228362059999998</v>
      </c>
      <c r="N113" s="98">
        <v>1.0284359679999999</v>
      </c>
      <c r="O113" s="107">
        <v>754</v>
      </c>
      <c r="P113" s="107">
        <v>1274</v>
      </c>
      <c r="Q113" s="108"/>
      <c r="R113" s="98"/>
      <c r="S113" s="98"/>
      <c r="T113" s="98">
        <v>6.8231310500000003E-2</v>
      </c>
      <c r="U113" s="100">
        <v>59.183673468999999</v>
      </c>
      <c r="V113" s="98">
        <v>55.106520001</v>
      </c>
      <c r="W113" s="98">
        <v>63.562482357999997</v>
      </c>
      <c r="X113" s="98">
        <v>0.93481212849999995</v>
      </c>
      <c r="Y113" s="98">
        <v>0.86947556739999998</v>
      </c>
      <c r="Z113" s="98">
        <v>1.0050583919</v>
      </c>
      <c r="AA113" s="107">
        <v>890</v>
      </c>
      <c r="AB113" s="107">
        <v>1444</v>
      </c>
      <c r="AC113" s="108"/>
      <c r="AD113" s="98"/>
      <c r="AE113" s="98"/>
      <c r="AF113" s="98">
        <v>0.8016129931</v>
      </c>
      <c r="AG113" s="100">
        <v>61.634349030000003</v>
      </c>
      <c r="AH113" s="98">
        <v>57.715235602999996</v>
      </c>
      <c r="AI113" s="98">
        <v>65.819587162999994</v>
      </c>
      <c r="AJ113" s="98">
        <v>0.99147883650000002</v>
      </c>
      <c r="AK113" s="98">
        <v>0.9274539409</v>
      </c>
      <c r="AL113" s="98">
        <v>1.0599235605999999</v>
      </c>
      <c r="AM113" s="98">
        <v>0.41236723959999999</v>
      </c>
      <c r="AN113" s="98">
        <v>1.0414079664</v>
      </c>
      <c r="AO113" s="98">
        <v>0.94512621990000001</v>
      </c>
      <c r="AP113" s="98">
        <v>1.1474981115</v>
      </c>
      <c r="AQ113" s="98">
        <v>0.65291290999999996</v>
      </c>
      <c r="AR113" s="98">
        <v>0.97644280260000005</v>
      </c>
      <c r="AS113" s="98">
        <v>0.88008695400000003</v>
      </c>
      <c r="AT113" s="98">
        <v>1.0833481196999999</v>
      </c>
      <c r="AU113" s="97" t="s">
        <v>28</v>
      </c>
      <c r="AV113" s="97" t="s">
        <v>28</v>
      </c>
      <c r="AW113" s="97" t="s">
        <v>28</v>
      </c>
      <c r="AX113" s="97" t="s">
        <v>28</v>
      </c>
      <c r="AY113" s="97" t="s">
        <v>28</v>
      </c>
      <c r="AZ113" s="97" t="s">
        <v>28</v>
      </c>
      <c r="BA113" s="97" t="s">
        <v>28</v>
      </c>
      <c r="BB113" s="97" t="s">
        <v>28</v>
      </c>
      <c r="BC113" s="109" t="s">
        <v>28</v>
      </c>
      <c r="BD113" s="110">
        <v>674</v>
      </c>
      <c r="BE113" s="110">
        <v>754</v>
      </c>
      <c r="BF113" s="110">
        <v>890</v>
      </c>
      <c r="BQ113" s="46"/>
      <c r="CO113" s="4"/>
    </row>
    <row r="114" spans="1:93" s="3" customFormat="1" x14ac:dyDescent="0.3">
      <c r="A114" s="9"/>
      <c r="B114" s="3" t="s">
        <v>117</v>
      </c>
      <c r="C114" s="103">
        <v>869</v>
      </c>
      <c r="D114" s="104">
        <v>1372</v>
      </c>
      <c r="E114" s="99"/>
      <c r="F114" s="105"/>
      <c r="G114" s="105"/>
      <c r="H114" s="105">
        <v>0.89424360599999997</v>
      </c>
      <c r="I114" s="106">
        <v>63.338192419999999</v>
      </c>
      <c r="J114" s="105">
        <v>59.263954935000001</v>
      </c>
      <c r="K114" s="105">
        <v>67.692522772000004</v>
      </c>
      <c r="L114" s="105">
        <v>0.99541296420000003</v>
      </c>
      <c r="M114" s="105">
        <v>0.93017489840000001</v>
      </c>
      <c r="N114" s="105">
        <v>1.0652265191000001</v>
      </c>
      <c r="O114" s="104">
        <v>1059</v>
      </c>
      <c r="P114" s="104">
        <v>1637</v>
      </c>
      <c r="Q114" s="99"/>
      <c r="R114" s="105"/>
      <c r="S114" s="105"/>
      <c r="T114" s="105">
        <v>0.49173719939999999</v>
      </c>
      <c r="U114" s="106">
        <v>64.691508858000006</v>
      </c>
      <c r="V114" s="105">
        <v>60.910265439</v>
      </c>
      <c r="W114" s="105">
        <v>68.707487779000004</v>
      </c>
      <c r="X114" s="105">
        <v>1.0218089474000001</v>
      </c>
      <c r="Y114" s="105">
        <v>0.96085954080000002</v>
      </c>
      <c r="Z114" s="105">
        <v>1.086624507</v>
      </c>
      <c r="AA114" s="104">
        <v>1179</v>
      </c>
      <c r="AB114" s="104">
        <v>1965</v>
      </c>
      <c r="AC114" s="99"/>
      <c r="AD114" s="105"/>
      <c r="AE114" s="105"/>
      <c r="AF114" s="105">
        <v>0.23352840690000001</v>
      </c>
      <c r="AG114" s="106">
        <v>60</v>
      </c>
      <c r="AH114" s="105">
        <v>56.671056483999998</v>
      </c>
      <c r="AI114" s="105">
        <v>63.52449069</v>
      </c>
      <c r="AJ114" s="105">
        <v>0.96518793709999995</v>
      </c>
      <c r="AK114" s="105">
        <v>0.91053214130000004</v>
      </c>
      <c r="AL114" s="105">
        <v>1.0231245133</v>
      </c>
      <c r="AM114" s="105">
        <v>7.5367684399999996E-2</v>
      </c>
      <c r="AN114" s="105">
        <v>0.92747875349999997</v>
      </c>
      <c r="AO114" s="105">
        <v>0.85362323669999995</v>
      </c>
      <c r="AP114" s="105">
        <v>1.0077242527000001</v>
      </c>
      <c r="AQ114" s="105">
        <v>0.64415975569999995</v>
      </c>
      <c r="AR114" s="105">
        <v>1.021366515</v>
      </c>
      <c r="AS114" s="105">
        <v>0.9337288963</v>
      </c>
      <c r="AT114" s="105">
        <v>1.1172295964000001</v>
      </c>
      <c r="AU114" s="103" t="s">
        <v>28</v>
      </c>
      <c r="AV114" s="103" t="s">
        <v>28</v>
      </c>
      <c r="AW114" s="103" t="s">
        <v>28</v>
      </c>
      <c r="AX114" s="103" t="s">
        <v>28</v>
      </c>
      <c r="AY114" s="103" t="s">
        <v>28</v>
      </c>
      <c r="AZ114" s="103" t="s">
        <v>28</v>
      </c>
      <c r="BA114" s="103" t="s">
        <v>28</v>
      </c>
      <c r="BB114" s="103" t="s">
        <v>28</v>
      </c>
      <c r="BC114" s="101" t="s">
        <v>28</v>
      </c>
      <c r="BD114" s="102">
        <v>869</v>
      </c>
      <c r="BE114" s="102">
        <v>1059</v>
      </c>
      <c r="BF114" s="102">
        <v>1179</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118</v>
      </c>
      <c r="C115" s="97">
        <v>279</v>
      </c>
      <c r="D115" s="107">
        <v>439</v>
      </c>
      <c r="E115" s="108"/>
      <c r="F115" s="98"/>
      <c r="G115" s="98"/>
      <c r="H115" s="98">
        <v>0.98406171549999999</v>
      </c>
      <c r="I115" s="100">
        <v>63.553530752</v>
      </c>
      <c r="J115" s="98">
        <v>56.517062305000003</v>
      </c>
      <c r="K115" s="98">
        <v>71.466051246999996</v>
      </c>
      <c r="L115" s="98">
        <v>0.99879718719999999</v>
      </c>
      <c r="M115" s="98">
        <v>0.88755593570000002</v>
      </c>
      <c r="N115" s="98">
        <v>1.1239807892</v>
      </c>
      <c r="O115" s="107">
        <v>397</v>
      </c>
      <c r="P115" s="107">
        <v>642</v>
      </c>
      <c r="Q115" s="108"/>
      <c r="R115" s="98"/>
      <c r="S115" s="98"/>
      <c r="T115" s="98">
        <v>0.64174185480000001</v>
      </c>
      <c r="U115" s="100">
        <v>61.838006231000001</v>
      </c>
      <c r="V115" s="98">
        <v>56.044745044999999</v>
      </c>
      <c r="W115" s="98">
        <v>68.230108130000005</v>
      </c>
      <c r="X115" s="98">
        <v>0.97673758379999998</v>
      </c>
      <c r="Y115" s="98">
        <v>0.88453802299999995</v>
      </c>
      <c r="Z115" s="98">
        <v>1.0785475387000001</v>
      </c>
      <c r="AA115" s="107">
        <v>430</v>
      </c>
      <c r="AB115" s="107">
        <v>782</v>
      </c>
      <c r="AC115" s="108"/>
      <c r="AD115" s="98"/>
      <c r="AE115" s="98"/>
      <c r="AF115" s="98">
        <v>1.15967998E-2</v>
      </c>
      <c r="AG115" s="100">
        <v>54.987212276000001</v>
      </c>
      <c r="AH115" s="98">
        <v>50.027997454000001</v>
      </c>
      <c r="AI115" s="98">
        <v>60.438028058999997</v>
      </c>
      <c r="AJ115" s="98">
        <v>0.88454989969999998</v>
      </c>
      <c r="AK115" s="98">
        <v>0.80418054689999996</v>
      </c>
      <c r="AL115" s="98">
        <v>0.97295132049999999</v>
      </c>
      <c r="AM115" s="98">
        <v>9.1607455700000007E-2</v>
      </c>
      <c r="AN115" s="98">
        <v>0.88921386099999999</v>
      </c>
      <c r="AO115" s="98">
        <v>0.77581948339999995</v>
      </c>
      <c r="AP115" s="98">
        <v>1.0191820488000001</v>
      </c>
      <c r="AQ115" s="98">
        <v>0.72613192319999997</v>
      </c>
      <c r="AR115" s="98">
        <v>0.97300662130000004</v>
      </c>
      <c r="AS115" s="98">
        <v>0.83486801799999999</v>
      </c>
      <c r="AT115" s="98">
        <v>1.1340018597999999</v>
      </c>
      <c r="AU115" s="97" t="s">
        <v>28</v>
      </c>
      <c r="AV115" s="97" t="s">
        <v>28</v>
      </c>
      <c r="AW115" s="97" t="s">
        <v>28</v>
      </c>
      <c r="AX115" s="97" t="s">
        <v>28</v>
      </c>
      <c r="AY115" s="97" t="s">
        <v>28</v>
      </c>
      <c r="AZ115" s="97" t="s">
        <v>28</v>
      </c>
      <c r="BA115" s="97" t="s">
        <v>28</v>
      </c>
      <c r="BB115" s="97" t="s">
        <v>28</v>
      </c>
      <c r="BC115" s="109" t="s">
        <v>28</v>
      </c>
      <c r="BD115" s="110">
        <v>279</v>
      </c>
      <c r="BE115" s="110">
        <v>397</v>
      </c>
      <c r="BF115" s="110">
        <v>430</v>
      </c>
    </row>
    <row r="116" spans="1:93" x14ac:dyDescent="0.3">
      <c r="A116" s="9"/>
      <c r="B116" t="s">
        <v>119</v>
      </c>
      <c r="C116" s="97">
        <v>231</v>
      </c>
      <c r="D116" s="107">
        <v>393</v>
      </c>
      <c r="E116" s="108"/>
      <c r="F116" s="98"/>
      <c r="G116" s="98"/>
      <c r="H116" s="98">
        <v>0.23048598079999999</v>
      </c>
      <c r="I116" s="100">
        <v>58.778625953999999</v>
      </c>
      <c r="J116" s="98">
        <v>51.667146850000002</v>
      </c>
      <c r="K116" s="98">
        <v>66.868930833999997</v>
      </c>
      <c r="L116" s="98">
        <v>0.92375554240000002</v>
      </c>
      <c r="M116" s="98">
        <v>0.81144564340000003</v>
      </c>
      <c r="N116" s="98">
        <v>1.0516099371000001</v>
      </c>
      <c r="O116" s="107">
        <v>284</v>
      </c>
      <c r="P116" s="107">
        <v>467</v>
      </c>
      <c r="Q116" s="108"/>
      <c r="R116" s="98"/>
      <c r="S116" s="98"/>
      <c r="T116" s="98">
        <v>0.50012803039999998</v>
      </c>
      <c r="U116" s="100">
        <v>60.813704497000003</v>
      </c>
      <c r="V116" s="98">
        <v>54.136720130999997</v>
      </c>
      <c r="W116" s="98">
        <v>68.314198673999996</v>
      </c>
      <c r="X116" s="98">
        <v>0.96055863399999997</v>
      </c>
      <c r="Y116" s="98">
        <v>0.85452698010000006</v>
      </c>
      <c r="Z116" s="98">
        <v>1.0797469367999999</v>
      </c>
      <c r="AA116" s="107">
        <v>283</v>
      </c>
      <c r="AB116" s="107">
        <v>512</v>
      </c>
      <c r="AC116" s="108"/>
      <c r="AD116" s="98"/>
      <c r="AE116" s="98"/>
      <c r="AF116" s="98">
        <v>4.92653168E-2</v>
      </c>
      <c r="AG116" s="100">
        <v>55.2734375</v>
      </c>
      <c r="AH116" s="98">
        <v>49.194640913000001</v>
      </c>
      <c r="AI116" s="98">
        <v>62.103368097999997</v>
      </c>
      <c r="AJ116" s="98">
        <v>0.88915425189999997</v>
      </c>
      <c r="AK116" s="98">
        <v>0.79089408589999999</v>
      </c>
      <c r="AL116" s="98">
        <v>0.99962219689999998</v>
      </c>
      <c r="AM116" s="98">
        <v>0.25542116320000002</v>
      </c>
      <c r="AN116" s="98">
        <v>0.90889772229999999</v>
      </c>
      <c r="AO116" s="98">
        <v>0.77094020389999995</v>
      </c>
      <c r="AP116" s="98">
        <v>1.0715423392000001</v>
      </c>
      <c r="AQ116" s="98">
        <v>0.7008604075</v>
      </c>
      <c r="AR116" s="98">
        <v>1.0346227647999999</v>
      </c>
      <c r="AS116" s="98">
        <v>0.8696905506</v>
      </c>
      <c r="AT116" s="98">
        <v>1.2308335013</v>
      </c>
      <c r="AU116" s="97" t="s">
        <v>28</v>
      </c>
      <c r="AV116" s="97" t="s">
        <v>28</v>
      </c>
      <c r="AW116" s="97" t="s">
        <v>28</v>
      </c>
      <c r="AX116" s="97" t="s">
        <v>28</v>
      </c>
      <c r="AY116" s="97" t="s">
        <v>28</v>
      </c>
      <c r="AZ116" s="97" t="s">
        <v>28</v>
      </c>
      <c r="BA116" s="97" t="s">
        <v>28</v>
      </c>
      <c r="BB116" s="97" t="s">
        <v>28</v>
      </c>
      <c r="BC116" s="109" t="s">
        <v>28</v>
      </c>
      <c r="BD116" s="110">
        <v>231</v>
      </c>
      <c r="BE116" s="110">
        <v>284</v>
      </c>
      <c r="BF116" s="110">
        <v>283</v>
      </c>
    </row>
    <row r="117" spans="1:93" x14ac:dyDescent="0.3">
      <c r="A117" s="9"/>
      <c r="B117" t="s">
        <v>120</v>
      </c>
      <c r="C117" s="97">
        <v>245</v>
      </c>
      <c r="D117" s="107">
        <v>440</v>
      </c>
      <c r="E117" s="108"/>
      <c r="F117" s="98"/>
      <c r="G117" s="98"/>
      <c r="H117" s="98">
        <v>3.7798105899999997E-2</v>
      </c>
      <c r="I117" s="100">
        <v>55.681818182000001</v>
      </c>
      <c r="J117" s="98">
        <v>49.128345213999999</v>
      </c>
      <c r="K117" s="98">
        <v>63.109491323999997</v>
      </c>
      <c r="L117" s="98">
        <v>0.87508660370000002</v>
      </c>
      <c r="M117" s="98">
        <v>0.77155767949999998</v>
      </c>
      <c r="N117" s="98">
        <v>0.99250721519999996</v>
      </c>
      <c r="O117" s="107">
        <v>272</v>
      </c>
      <c r="P117" s="107">
        <v>475</v>
      </c>
      <c r="Q117" s="108"/>
      <c r="R117" s="98"/>
      <c r="S117" s="98"/>
      <c r="T117" s="98">
        <v>9.9600512299999999E-2</v>
      </c>
      <c r="U117" s="100">
        <v>57.263157894999999</v>
      </c>
      <c r="V117" s="98">
        <v>50.846799257999997</v>
      </c>
      <c r="W117" s="98">
        <v>64.489196958999997</v>
      </c>
      <c r="X117" s="98">
        <v>0.90447739009999994</v>
      </c>
      <c r="Y117" s="98">
        <v>0.80260819049999998</v>
      </c>
      <c r="Z117" s="98">
        <v>1.0192761036</v>
      </c>
      <c r="AA117" s="107">
        <v>264</v>
      </c>
      <c r="AB117" s="107">
        <v>537</v>
      </c>
      <c r="AC117" s="108"/>
      <c r="AD117" s="98"/>
      <c r="AE117" s="98"/>
      <c r="AF117" s="98">
        <v>1.479374E-4</v>
      </c>
      <c r="AG117" s="100">
        <v>49.162011173000003</v>
      </c>
      <c r="AH117" s="98">
        <v>43.575442666000001</v>
      </c>
      <c r="AI117" s="98">
        <v>55.464802988000002</v>
      </c>
      <c r="AJ117" s="98">
        <v>0.79084300240000005</v>
      </c>
      <c r="AK117" s="98">
        <v>0.70056942700000002</v>
      </c>
      <c r="AL117" s="98">
        <v>0.89274899880000003</v>
      </c>
      <c r="AM117" s="98">
        <v>7.7473371299999996E-2</v>
      </c>
      <c r="AN117" s="98">
        <v>0.85852776860000002</v>
      </c>
      <c r="AO117" s="98">
        <v>0.72479225079999998</v>
      </c>
      <c r="AP117" s="98">
        <v>1.0169395833999999</v>
      </c>
      <c r="AQ117" s="98">
        <v>0.75053395489999997</v>
      </c>
      <c r="AR117" s="98">
        <v>1.0283995704</v>
      </c>
      <c r="AS117" s="98">
        <v>0.86534237899999999</v>
      </c>
      <c r="AT117" s="98">
        <v>1.2221817653</v>
      </c>
      <c r="AU117" s="97" t="s">
        <v>28</v>
      </c>
      <c r="AV117" s="97" t="s">
        <v>28</v>
      </c>
      <c r="AW117" s="97">
        <v>3</v>
      </c>
      <c r="AX117" s="97" t="s">
        <v>28</v>
      </c>
      <c r="AY117" s="97" t="s">
        <v>28</v>
      </c>
      <c r="AZ117" s="97" t="s">
        <v>28</v>
      </c>
      <c r="BA117" s="97" t="s">
        <v>28</v>
      </c>
      <c r="BB117" s="97" t="s">
        <v>28</v>
      </c>
      <c r="BC117" s="109">
        <v>-3</v>
      </c>
      <c r="BD117" s="110">
        <v>245</v>
      </c>
      <c r="BE117" s="110">
        <v>272</v>
      </c>
      <c r="BF117" s="110">
        <v>264</v>
      </c>
    </row>
    <row r="118" spans="1:93" x14ac:dyDescent="0.3">
      <c r="A118" s="9"/>
      <c r="B118" t="s">
        <v>121</v>
      </c>
      <c r="C118" s="97">
        <v>567</v>
      </c>
      <c r="D118" s="107">
        <v>905</v>
      </c>
      <c r="E118" s="108"/>
      <c r="F118" s="98"/>
      <c r="G118" s="98"/>
      <c r="H118" s="98">
        <v>0.71568884690000001</v>
      </c>
      <c r="I118" s="100">
        <v>62.651933702000001</v>
      </c>
      <c r="J118" s="98">
        <v>57.701536109999999</v>
      </c>
      <c r="K118" s="98">
        <v>68.027041586999999</v>
      </c>
      <c r="L118" s="98">
        <v>0.98462783119999997</v>
      </c>
      <c r="M118" s="98">
        <v>0.90587482529999996</v>
      </c>
      <c r="N118" s="98">
        <v>1.0702272973</v>
      </c>
      <c r="O118" s="107">
        <v>558</v>
      </c>
      <c r="P118" s="107">
        <v>948</v>
      </c>
      <c r="Q118" s="108"/>
      <c r="R118" s="98"/>
      <c r="S118" s="98"/>
      <c r="T118" s="98">
        <v>8.8655791600000006E-2</v>
      </c>
      <c r="U118" s="100">
        <v>58.860759494</v>
      </c>
      <c r="V118" s="98">
        <v>54.174090249000002</v>
      </c>
      <c r="W118" s="98">
        <v>63.952878437999999</v>
      </c>
      <c r="X118" s="98">
        <v>0.92971166940000005</v>
      </c>
      <c r="Y118" s="98">
        <v>0.85489079779999999</v>
      </c>
      <c r="Z118" s="98">
        <v>1.0110809363</v>
      </c>
      <c r="AA118" s="107">
        <v>643</v>
      </c>
      <c r="AB118" s="107">
        <v>1146</v>
      </c>
      <c r="AC118" s="108"/>
      <c r="AD118" s="98"/>
      <c r="AE118" s="98"/>
      <c r="AF118" s="98">
        <v>1.01962462E-2</v>
      </c>
      <c r="AG118" s="100">
        <v>56.108202443000003</v>
      </c>
      <c r="AH118" s="98">
        <v>51.934773663999998</v>
      </c>
      <c r="AI118" s="98">
        <v>60.617003971000003</v>
      </c>
      <c r="AJ118" s="98">
        <v>0.90258266949999999</v>
      </c>
      <c r="AK118" s="98">
        <v>0.83469551990000002</v>
      </c>
      <c r="AL118" s="98">
        <v>0.97599119180000005</v>
      </c>
      <c r="AM118" s="98">
        <v>0.40778984699999998</v>
      </c>
      <c r="AN118" s="98">
        <v>0.95323612749999997</v>
      </c>
      <c r="AO118" s="98">
        <v>0.85104655689999997</v>
      </c>
      <c r="AP118" s="98">
        <v>1.0676961295</v>
      </c>
      <c r="AQ118" s="98">
        <v>0.29520103530000003</v>
      </c>
      <c r="AR118" s="98">
        <v>0.93948831290000001</v>
      </c>
      <c r="AS118" s="98">
        <v>0.83586069549999997</v>
      </c>
      <c r="AT118" s="98">
        <v>1.0559633857999999</v>
      </c>
      <c r="AU118" s="97" t="s">
        <v>28</v>
      </c>
      <c r="AV118" s="97" t="s">
        <v>28</v>
      </c>
      <c r="AW118" s="97" t="s">
        <v>28</v>
      </c>
      <c r="AX118" s="97" t="s">
        <v>28</v>
      </c>
      <c r="AY118" s="97" t="s">
        <v>28</v>
      </c>
      <c r="AZ118" s="97" t="s">
        <v>28</v>
      </c>
      <c r="BA118" s="97" t="s">
        <v>28</v>
      </c>
      <c r="BB118" s="97" t="s">
        <v>28</v>
      </c>
      <c r="BC118" s="109" t="s">
        <v>28</v>
      </c>
      <c r="BD118" s="110">
        <v>567</v>
      </c>
      <c r="BE118" s="110">
        <v>558</v>
      </c>
      <c r="BF118" s="110">
        <v>643</v>
      </c>
      <c r="BQ118" s="46"/>
      <c r="CC118" s="4"/>
      <c r="CO118" s="4"/>
    </row>
    <row r="119" spans="1:93" x14ac:dyDescent="0.3">
      <c r="A119" s="9"/>
      <c r="B119" t="s">
        <v>122</v>
      </c>
      <c r="C119" s="97">
        <v>56</v>
      </c>
      <c r="D119" s="107">
        <v>75</v>
      </c>
      <c r="E119" s="108"/>
      <c r="F119" s="98"/>
      <c r="G119" s="98"/>
      <c r="H119" s="98">
        <v>0.23192245650000001</v>
      </c>
      <c r="I119" s="100">
        <v>74.666666667000001</v>
      </c>
      <c r="J119" s="98">
        <v>57.461925248999997</v>
      </c>
      <c r="K119" s="98">
        <v>97.022699587999995</v>
      </c>
      <c r="L119" s="98">
        <v>1.1734494647</v>
      </c>
      <c r="M119" s="98">
        <v>0.90276229640000005</v>
      </c>
      <c r="N119" s="98">
        <v>1.5253003493999999</v>
      </c>
      <c r="O119" s="107">
        <v>52</v>
      </c>
      <c r="P119" s="107">
        <v>86</v>
      </c>
      <c r="Q119" s="108"/>
      <c r="R119" s="98"/>
      <c r="S119" s="98"/>
      <c r="T119" s="98">
        <v>0.74043098200000002</v>
      </c>
      <c r="U119" s="100">
        <v>60.465116279</v>
      </c>
      <c r="V119" s="98">
        <v>46.074907991000003</v>
      </c>
      <c r="W119" s="98">
        <v>79.349703473000005</v>
      </c>
      <c r="X119" s="98">
        <v>0.95505264769999998</v>
      </c>
      <c r="Y119" s="98">
        <v>0.72755046919999999</v>
      </c>
      <c r="Z119" s="98">
        <v>1.2536938653</v>
      </c>
      <c r="AA119" s="107">
        <v>56</v>
      </c>
      <c r="AB119" s="107">
        <v>87</v>
      </c>
      <c r="AC119" s="108"/>
      <c r="AD119" s="98"/>
      <c r="AE119" s="98"/>
      <c r="AF119" s="98">
        <v>0.79453292799999997</v>
      </c>
      <c r="AG119" s="100">
        <v>64.367816091999998</v>
      </c>
      <c r="AH119" s="98">
        <v>49.536142456</v>
      </c>
      <c r="AI119" s="98">
        <v>83.640258265</v>
      </c>
      <c r="AJ119" s="98">
        <v>1.0354506605</v>
      </c>
      <c r="AK119" s="98">
        <v>0.7966487471</v>
      </c>
      <c r="AL119" s="98">
        <v>1.3458353811999999</v>
      </c>
      <c r="AM119" s="98">
        <v>0.74534641980000005</v>
      </c>
      <c r="AN119" s="98">
        <v>1.0645446508</v>
      </c>
      <c r="AO119" s="98">
        <v>0.72985669760000005</v>
      </c>
      <c r="AP119" s="98">
        <v>1.5527093429000001</v>
      </c>
      <c r="AQ119" s="98">
        <v>0.2733128085</v>
      </c>
      <c r="AR119" s="98">
        <v>0.80980066449999999</v>
      </c>
      <c r="AS119" s="98">
        <v>0.55520305160000005</v>
      </c>
      <c r="AT119" s="98">
        <v>1.1811482558999999</v>
      </c>
      <c r="AU119" s="97" t="s">
        <v>28</v>
      </c>
      <c r="AV119" s="97" t="s">
        <v>28</v>
      </c>
      <c r="AW119" s="97" t="s">
        <v>28</v>
      </c>
      <c r="AX119" s="97" t="s">
        <v>28</v>
      </c>
      <c r="AY119" s="97" t="s">
        <v>28</v>
      </c>
      <c r="AZ119" s="97" t="s">
        <v>28</v>
      </c>
      <c r="BA119" s="97" t="s">
        <v>28</v>
      </c>
      <c r="BB119" s="97" t="s">
        <v>28</v>
      </c>
      <c r="BC119" s="109" t="s">
        <v>28</v>
      </c>
      <c r="BD119" s="110">
        <v>56</v>
      </c>
      <c r="BE119" s="110">
        <v>52</v>
      </c>
      <c r="BF119" s="110">
        <v>56</v>
      </c>
      <c r="BQ119" s="46"/>
      <c r="CC119" s="4"/>
      <c r="CO119" s="4"/>
    </row>
    <row r="120" spans="1:93" s="3" customFormat="1" x14ac:dyDescent="0.3">
      <c r="A120" s="9"/>
      <c r="B120" s="3" t="s">
        <v>196</v>
      </c>
      <c r="C120" s="103">
        <v>1182</v>
      </c>
      <c r="D120" s="104">
        <v>1894</v>
      </c>
      <c r="E120" s="99"/>
      <c r="F120" s="105"/>
      <c r="G120" s="105"/>
      <c r="H120" s="105">
        <v>0.51585433420000004</v>
      </c>
      <c r="I120" s="106">
        <v>62.407602957000002</v>
      </c>
      <c r="J120" s="105">
        <v>58.949352587</v>
      </c>
      <c r="K120" s="105">
        <v>66.068730798999994</v>
      </c>
      <c r="L120" s="105">
        <v>0.98078796810000002</v>
      </c>
      <c r="M120" s="105">
        <v>0.92504223019999998</v>
      </c>
      <c r="N120" s="105">
        <v>1.0398931065000001</v>
      </c>
      <c r="O120" s="104">
        <v>1387</v>
      </c>
      <c r="P120" s="104">
        <v>2212</v>
      </c>
      <c r="Q120" s="99"/>
      <c r="R120" s="105"/>
      <c r="S120" s="105"/>
      <c r="T120" s="105">
        <v>0.72683110640000004</v>
      </c>
      <c r="U120" s="106">
        <v>62.703435804999998</v>
      </c>
      <c r="V120" s="105">
        <v>59.488861454999999</v>
      </c>
      <c r="W120" s="105">
        <v>66.091714744000001</v>
      </c>
      <c r="X120" s="105">
        <v>0.99040713170000005</v>
      </c>
      <c r="Y120" s="105">
        <v>0.93826867260000002</v>
      </c>
      <c r="Z120" s="105">
        <v>1.0454428622</v>
      </c>
      <c r="AA120" s="104">
        <v>1550</v>
      </c>
      <c r="AB120" s="104">
        <v>2547</v>
      </c>
      <c r="AC120" s="99"/>
      <c r="AD120" s="105"/>
      <c r="AE120" s="105"/>
      <c r="AF120" s="105">
        <v>0.415274963</v>
      </c>
      <c r="AG120" s="106">
        <v>60.855908911999997</v>
      </c>
      <c r="AH120" s="105">
        <v>57.900486440000002</v>
      </c>
      <c r="AI120" s="105">
        <v>63.962185419000001</v>
      </c>
      <c r="AJ120" s="105">
        <v>0.97895648639999999</v>
      </c>
      <c r="AK120" s="105">
        <v>0.93012419830000004</v>
      </c>
      <c r="AL120" s="105">
        <v>1.0303525098999999</v>
      </c>
      <c r="AM120" s="105">
        <v>0.4184282225</v>
      </c>
      <c r="AN120" s="105">
        <v>0.97053547600000001</v>
      </c>
      <c r="AO120" s="105">
        <v>0.90271332189999998</v>
      </c>
      <c r="AP120" s="105">
        <v>1.0434532062999999</v>
      </c>
      <c r="AQ120" s="105">
        <v>0.90490570370000001</v>
      </c>
      <c r="AR120" s="105">
        <v>1.0047403335</v>
      </c>
      <c r="AS120" s="105">
        <v>0.92973392769999996</v>
      </c>
      <c r="AT120" s="105">
        <v>1.0857978908000001</v>
      </c>
      <c r="AU120" s="103" t="s">
        <v>28</v>
      </c>
      <c r="AV120" s="103" t="s">
        <v>28</v>
      </c>
      <c r="AW120" s="103" t="s">
        <v>28</v>
      </c>
      <c r="AX120" s="103" t="s">
        <v>28</v>
      </c>
      <c r="AY120" s="103" t="s">
        <v>28</v>
      </c>
      <c r="AZ120" s="103" t="s">
        <v>28</v>
      </c>
      <c r="BA120" s="103" t="s">
        <v>28</v>
      </c>
      <c r="BB120" s="103" t="s">
        <v>28</v>
      </c>
      <c r="BC120" s="101" t="s">
        <v>28</v>
      </c>
      <c r="BD120" s="102">
        <v>1182</v>
      </c>
      <c r="BE120" s="102">
        <v>1387</v>
      </c>
      <c r="BF120" s="102">
        <v>1550</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197</v>
      </c>
      <c r="C121" s="97">
        <v>900</v>
      </c>
      <c r="D121" s="107">
        <v>1509</v>
      </c>
      <c r="E121" s="108"/>
      <c r="F121" s="98"/>
      <c r="G121" s="98"/>
      <c r="H121" s="98">
        <v>5.7008662000000002E-2</v>
      </c>
      <c r="I121" s="100">
        <v>59.642147117</v>
      </c>
      <c r="J121" s="98">
        <v>55.870156115</v>
      </c>
      <c r="K121" s="98">
        <v>63.668798516000003</v>
      </c>
      <c r="L121" s="98">
        <v>0.93732650370000004</v>
      </c>
      <c r="M121" s="98">
        <v>0.87688794640000001</v>
      </c>
      <c r="N121" s="98">
        <v>1.0019307233999999</v>
      </c>
      <c r="O121" s="107">
        <v>1006</v>
      </c>
      <c r="P121" s="107">
        <v>1625</v>
      </c>
      <c r="Q121" s="108"/>
      <c r="R121" s="98"/>
      <c r="S121" s="98"/>
      <c r="T121" s="98">
        <v>0.48591657319999998</v>
      </c>
      <c r="U121" s="100">
        <v>61.907692308000001</v>
      </c>
      <c r="V121" s="98">
        <v>58.197944986000003</v>
      </c>
      <c r="W121" s="98">
        <v>65.853912328999996</v>
      </c>
      <c r="X121" s="98">
        <v>0.97783828240000004</v>
      </c>
      <c r="Y121" s="98">
        <v>0.91810171920000005</v>
      </c>
      <c r="Z121" s="98">
        <v>1.041461623</v>
      </c>
      <c r="AA121" s="107">
        <v>1197</v>
      </c>
      <c r="AB121" s="107">
        <v>2005</v>
      </c>
      <c r="AC121" s="108"/>
      <c r="AD121" s="98"/>
      <c r="AE121" s="98"/>
      <c r="AF121" s="98">
        <v>0.17089355149999999</v>
      </c>
      <c r="AG121" s="100">
        <v>59.700748130000001</v>
      </c>
      <c r="AH121" s="98">
        <v>56.412705508999998</v>
      </c>
      <c r="AI121" s="98">
        <v>63.180435952000003</v>
      </c>
      <c r="AJ121" s="98">
        <v>0.96037403210000005</v>
      </c>
      <c r="AK121" s="98">
        <v>0.90637304110000005</v>
      </c>
      <c r="AL121" s="98">
        <v>1.0175923596000001</v>
      </c>
      <c r="AM121" s="98">
        <v>0.39605920480000001</v>
      </c>
      <c r="AN121" s="98">
        <v>0.96435105080000005</v>
      </c>
      <c r="AO121" s="98">
        <v>0.88680356309999997</v>
      </c>
      <c r="AP121" s="98">
        <v>1.0486797616000001</v>
      </c>
      <c r="AQ121" s="98">
        <v>0.41646823459999999</v>
      </c>
      <c r="AR121" s="98">
        <v>1.0379856409999999</v>
      </c>
      <c r="AS121" s="98">
        <v>0.94871686040000003</v>
      </c>
      <c r="AT121" s="98">
        <v>1.1356540986999999</v>
      </c>
      <c r="AU121" s="97" t="s">
        <v>28</v>
      </c>
      <c r="AV121" s="97" t="s">
        <v>28</v>
      </c>
      <c r="AW121" s="97" t="s">
        <v>28</v>
      </c>
      <c r="AX121" s="97" t="s">
        <v>28</v>
      </c>
      <c r="AY121" s="97" t="s">
        <v>28</v>
      </c>
      <c r="AZ121" s="97" t="s">
        <v>28</v>
      </c>
      <c r="BA121" s="97" t="s">
        <v>28</v>
      </c>
      <c r="BB121" s="97" t="s">
        <v>28</v>
      </c>
      <c r="BC121" s="109" t="s">
        <v>28</v>
      </c>
      <c r="BD121" s="110">
        <v>900</v>
      </c>
      <c r="BE121" s="110">
        <v>1006</v>
      </c>
      <c r="BF121" s="110">
        <v>1197</v>
      </c>
    </row>
    <row r="122" spans="1:93" x14ac:dyDescent="0.3">
      <c r="A122" s="9"/>
      <c r="B122" t="s">
        <v>198</v>
      </c>
      <c r="C122" s="97">
        <v>808</v>
      </c>
      <c r="D122" s="107">
        <v>1325</v>
      </c>
      <c r="E122" s="108"/>
      <c r="F122" s="98"/>
      <c r="G122" s="98"/>
      <c r="H122" s="98">
        <v>0.23517640819999999</v>
      </c>
      <c r="I122" s="100">
        <v>60.981132074999998</v>
      </c>
      <c r="J122" s="98">
        <v>56.918089825000003</v>
      </c>
      <c r="K122" s="98">
        <v>65.334210627999994</v>
      </c>
      <c r="L122" s="98">
        <v>0.95836977850000005</v>
      </c>
      <c r="M122" s="98">
        <v>0.89339615419999996</v>
      </c>
      <c r="N122" s="98">
        <v>1.0280687105999999</v>
      </c>
      <c r="O122" s="107">
        <v>741</v>
      </c>
      <c r="P122" s="107">
        <v>1282</v>
      </c>
      <c r="Q122" s="108"/>
      <c r="R122" s="98"/>
      <c r="S122" s="98"/>
      <c r="T122" s="98">
        <v>1.4583500100000001E-2</v>
      </c>
      <c r="U122" s="100">
        <v>57.800312011999999</v>
      </c>
      <c r="V122" s="98">
        <v>53.784918239</v>
      </c>
      <c r="W122" s="98">
        <v>62.115481033000002</v>
      </c>
      <c r="X122" s="98">
        <v>0.91296179389999998</v>
      </c>
      <c r="Y122" s="98">
        <v>0.84863101929999996</v>
      </c>
      <c r="Z122" s="98">
        <v>0.98216918549999999</v>
      </c>
      <c r="AA122" s="107">
        <v>896</v>
      </c>
      <c r="AB122" s="107">
        <v>1480</v>
      </c>
      <c r="AC122" s="108"/>
      <c r="AD122" s="98"/>
      <c r="AE122" s="98"/>
      <c r="AF122" s="98">
        <v>0.43566786860000001</v>
      </c>
      <c r="AG122" s="100">
        <v>60.540540540999999</v>
      </c>
      <c r="AH122" s="98">
        <v>56.703471303000001</v>
      </c>
      <c r="AI122" s="98">
        <v>64.637260554999997</v>
      </c>
      <c r="AJ122" s="98">
        <v>0.97388332389999999</v>
      </c>
      <c r="AK122" s="98">
        <v>0.91119222509999998</v>
      </c>
      <c r="AL122" s="98">
        <v>1.0408876440999999</v>
      </c>
      <c r="AM122" s="98">
        <v>0.35091220049999999</v>
      </c>
      <c r="AN122" s="98">
        <v>1.0474085420999999</v>
      </c>
      <c r="AO122" s="98">
        <v>0.95027623790000004</v>
      </c>
      <c r="AP122" s="98">
        <v>1.1544692062999999</v>
      </c>
      <c r="AQ122" s="98">
        <v>0.29224648790000002</v>
      </c>
      <c r="AR122" s="98">
        <v>0.94783927499999998</v>
      </c>
      <c r="AS122" s="98">
        <v>0.85790489089999999</v>
      </c>
      <c r="AT122" s="98">
        <v>1.0472015029999999</v>
      </c>
      <c r="AU122" s="97" t="s">
        <v>28</v>
      </c>
      <c r="AV122" s="97" t="s">
        <v>28</v>
      </c>
      <c r="AW122" s="97" t="s">
        <v>28</v>
      </c>
      <c r="AX122" s="97" t="s">
        <v>28</v>
      </c>
      <c r="AY122" s="97" t="s">
        <v>28</v>
      </c>
      <c r="AZ122" s="97" t="s">
        <v>28</v>
      </c>
      <c r="BA122" s="97" t="s">
        <v>28</v>
      </c>
      <c r="BB122" s="97" t="s">
        <v>28</v>
      </c>
      <c r="BC122" s="109" t="s">
        <v>28</v>
      </c>
      <c r="BD122" s="110">
        <v>808</v>
      </c>
      <c r="BE122" s="110">
        <v>741</v>
      </c>
      <c r="BF122" s="110">
        <v>896</v>
      </c>
      <c r="BQ122" s="46"/>
      <c r="CC122" s="4"/>
      <c r="CO122" s="4"/>
    </row>
    <row r="123" spans="1:93" s="3" customFormat="1" x14ac:dyDescent="0.3">
      <c r="A123" s="9"/>
      <c r="B123" s="3" t="s">
        <v>123</v>
      </c>
      <c r="C123" s="103">
        <v>831</v>
      </c>
      <c r="D123" s="104">
        <v>1320</v>
      </c>
      <c r="E123" s="99"/>
      <c r="F123" s="105"/>
      <c r="G123" s="105"/>
      <c r="H123" s="105">
        <v>0.76262562730000005</v>
      </c>
      <c r="I123" s="106">
        <v>62.954545455000002</v>
      </c>
      <c r="J123" s="105">
        <v>58.816508243000001</v>
      </c>
      <c r="K123" s="105">
        <v>67.383714398999999</v>
      </c>
      <c r="L123" s="105">
        <v>0.98938362940000002</v>
      </c>
      <c r="M123" s="105">
        <v>0.92317801560000001</v>
      </c>
      <c r="N123" s="105">
        <v>1.0603371719000001</v>
      </c>
      <c r="O123" s="104">
        <v>902</v>
      </c>
      <c r="P123" s="104">
        <v>1404</v>
      </c>
      <c r="Q123" s="99"/>
      <c r="R123" s="105"/>
      <c r="S123" s="105"/>
      <c r="T123" s="105">
        <v>0.66562875420000001</v>
      </c>
      <c r="U123" s="106">
        <v>64.245014244999993</v>
      </c>
      <c r="V123" s="105">
        <v>60.186282394000003</v>
      </c>
      <c r="W123" s="105">
        <v>68.577451392</v>
      </c>
      <c r="X123" s="105">
        <v>1.0147565195999999</v>
      </c>
      <c r="Y123" s="105">
        <v>0.94953020310000003</v>
      </c>
      <c r="Z123" s="105">
        <v>1.0844634439</v>
      </c>
      <c r="AA123" s="104">
        <v>950</v>
      </c>
      <c r="AB123" s="104">
        <v>1478</v>
      </c>
      <c r="AC123" s="99"/>
      <c r="AD123" s="105"/>
      <c r="AE123" s="105"/>
      <c r="AF123" s="105">
        <v>0.31134621299999998</v>
      </c>
      <c r="AG123" s="106">
        <v>64.276048713999998</v>
      </c>
      <c r="AH123" s="105">
        <v>60.316001929000002</v>
      </c>
      <c r="AI123" s="105">
        <v>68.496092349999998</v>
      </c>
      <c r="AJ123" s="105">
        <v>1.0339744476999999</v>
      </c>
      <c r="AK123" s="105">
        <v>0.96921352409999995</v>
      </c>
      <c r="AL123" s="105">
        <v>1.1030625676000001</v>
      </c>
      <c r="AM123" s="105">
        <v>0.99171148259999997</v>
      </c>
      <c r="AN123" s="105">
        <v>1.0004830642</v>
      </c>
      <c r="AO123" s="105">
        <v>0.91335110330000002</v>
      </c>
      <c r="AP123" s="105">
        <v>1.0959272488</v>
      </c>
      <c r="AQ123" s="105">
        <v>0.67302583839999996</v>
      </c>
      <c r="AR123" s="105">
        <v>1.0204984211999999</v>
      </c>
      <c r="AS123" s="105">
        <v>0.92871752679999997</v>
      </c>
      <c r="AT123" s="105">
        <v>1.1213496006000001</v>
      </c>
      <c r="AU123" s="103" t="s">
        <v>28</v>
      </c>
      <c r="AV123" s="103" t="s">
        <v>28</v>
      </c>
      <c r="AW123" s="103" t="s">
        <v>28</v>
      </c>
      <c r="AX123" s="103" t="s">
        <v>28</v>
      </c>
      <c r="AY123" s="103" t="s">
        <v>28</v>
      </c>
      <c r="AZ123" s="103" t="s">
        <v>28</v>
      </c>
      <c r="BA123" s="103" t="s">
        <v>28</v>
      </c>
      <c r="BB123" s="103" t="s">
        <v>28</v>
      </c>
      <c r="BC123" s="101" t="s">
        <v>28</v>
      </c>
      <c r="BD123" s="102">
        <v>831</v>
      </c>
      <c r="BE123" s="102">
        <v>902</v>
      </c>
      <c r="BF123" s="102">
        <v>950</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124</v>
      </c>
      <c r="C124" s="97">
        <v>392</v>
      </c>
      <c r="D124" s="107">
        <v>542</v>
      </c>
      <c r="E124" s="108"/>
      <c r="F124" s="98"/>
      <c r="G124" s="98"/>
      <c r="H124" s="98">
        <v>1.19505025E-2</v>
      </c>
      <c r="I124" s="100">
        <v>72.324723246999994</v>
      </c>
      <c r="J124" s="98">
        <v>65.508040708999999</v>
      </c>
      <c r="K124" s="98">
        <v>79.850741010999997</v>
      </c>
      <c r="L124" s="98">
        <v>1.1366438541999999</v>
      </c>
      <c r="M124" s="98">
        <v>1.0286121872</v>
      </c>
      <c r="N124" s="98">
        <v>1.2560217225999999</v>
      </c>
      <c r="O124" s="107">
        <v>480</v>
      </c>
      <c r="P124" s="107">
        <v>685</v>
      </c>
      <c r="Q124" s="108"/>
      <c r="R124" s="98"/>
      <c r="S124" s="98"/>
      <c r="T124" s="98">
        <v>2.7655662800000001E-2</v>
      </c>
      <c r="U124" s="100">
        <v>70.072992701000004</v>
      </c>
      <c r="V124" s="98">
        <v>64.076503998000007</v>
      </c>
      <c r="W124" s="98">
        <v>76.630652417999997</v>
      </c>
      <c r="X124" s="98">
        <v>1.1068100308</v>
      </c>
      <c r="Y124" s="98">
        <v>1.0112226529999999</v>
      </c>
      <c r="Z124" s="98">
        <v>1.2114329525</v>
      </c>
      <c r="AA124" s="107">
        <v>569</v>
      </c>
      <c r="AB124" s="107">
        <v>936</v>
      </c>
      <c r="AC124" s="108"/>
      <c r="AD124" s="98"/>
      <c r="AE124" s="98"/>
      <c r="AF124" s="98">
        <v>0.59784738449999997</v>
      </c>
      <c r="AG124" s="100">
        <v>60.790598291000002</v>
      </c>
      <c r="AH124" s="98">
        <v>55.995379538000002</v>
      </c>
      <c r="AI124" s="98">
        <v>65.996460261999999</v>
      </c>
      <c r="AJ124" s="98">
        <v>0.97790586930000001</v>
      </c>
      <c r="AK124" s="98">
        <v>0.90000508400000001</v>
      </c>
      <c r="AL124" s="98">
        <v>1.0625494302</v>
      </c>
      <c r="AM124" s="98">
        <v>2.1852235099999999E-2</v>
      </c>
      <c r="AN124" s="98">
        <v>0.86753249639999996</v>
      </c>
      <c r="AO124" s="98">
        <v>0.76830420379999997</v>
      </c>
      <c r="AP124" s="98">
        <v>0.97957635610000005</v>
      </c>
      <c r="AQ124" s="98">
        <v>0.6422134893</v>
      </c>
      <c r="AR124" s="98">
        <v>0.96886637870000003</v>
      </c>
      <c r="AS124" s="98">
        <v>0.84784685660000003</v>
      </c>
      <c r="AT124" s="98">
        <v>1.1071599221999999</v>
      </c>
      <c r="AU124" s="97" t="s">
        <v>28</v>
      </c>
      <c r="AV124" s="97" t="s">
        <v>28</v>
      </c>
      <c r="AW124" s="97" t="s">
        <v>28</v>
      </c>
      <c r="AX124" s="97" t="s">
        <v>28</v>
      </c>
      <c r="AY124" s="97" t="s">
        <v>427</v>
      </c>
      <c r="AZ124" s="97" t="s">
        <v>28</v>
      </c>
      <c r="BA124" s="97" t="s">
        <v>28</v>
      </c>
      <c r="BB124" s="97" t="s">
        <v>28</v>
      </c>
      <c r="BC124" s="109" t="s">
        <v>429</v>
      </c>
      <c r="BD124" s="110">
        <v>392</v>
      </c>
      <c r="BE124" s="110">
        <v>480</v>
      </c>
      <c r="BF124" s="110">
        <v>569</v>
      </c>
      <c r="BQ124" s="46"/>
      <c r="CC124" s="4"/>
      <c r="CO124" s="4"/>
    </row>
    <row r="125" spans="1:93" x14ac:dyDescent="0.3">
      <c r="A125" s="9"/>
      <c r="B125" t="s">
        <v>125</v>
      </c>
      <c r="C125" s="97">
        <v>82</v>
      </c>
      <c r="D125" s="107">
        <v>120</v>
      </c>
      <c r="E125" s="108"/>
      <c r="F125" s="98"/>
      <c r="G125" s="98"/>
      <c r="H125" s="98">
        <v>0.51921477159999996</v>
      </c>
      <c r="I125" s="100">
        <v>68.333333332999999</v>
      </c>
      <c r="J125" s="98">
        <v>55.034258690999998</v>
      </c>
      <c r="K125" s="98">
        <v>84.846140487</v>
      </c>
      <c r="L125" s="98">
        <v>1.0739158047999999</v>
      </c>
      <c r="M125" s="98">
        <v>0.86456187350000002</v>
      </c>
      <c r="N125" s="98">
        <v>1.3339648567</v>
      </c>
      <c r="O125" s="107">
        <v>115</v>
      </c>
      <c r="P125" s="107">
        <v>169</v>
      </c>
      <c r="Q125" s="108"/>
      <c r="R125" s="98"/>
      <c r="S125" s="98"/>
      <c r="T125" s="98">
        <v>0.44016527319999998</v>
      </c>
      <c r="U125" s="100">
        <v>68.047337278000001</v>
      </c>
      <c r="V125" s="98">
        <v>56.680827571000002</v>
      </c>
      <c r="W125" s="98">
        <v>81.693234009999998</v>
      </c>
      <c r="X125" s="98">
        <v>1.0748145978000001</v>
      </c>
      <c r="Y125" s="98">
        <v>0.89490030340000004</v>
      </c>
      <c r="Z125" s="98">
        <v>1.2908995731999999</v>
      </c>
      <c r="AA125" s="107">
        <v>108</v>
      </c>
      <c r="AB125" s="107">
        <v>177</v>
      </c>
      <c r="AC125" s="108"/>
      <c r="AD125" s="98"/>
      <c r="AE125" s="98"/>
      <c r="AF125" s="98">
        <v>0.84681762350000001</v>
      </c>
      <c r="AG125" s="100">
        <v>61.016949152999999</v>
      </c>
      <c r="AH125" s="98">
        <v>50.529334972999997</v>
      </c>
      <c r="AI125" s="98">
        <v>73.681319689999995</v>
      </c>
      <c r="AJ125" s="98">
        <v>0.98154705460000002</v>
      </c>
      <c r="AK125" s="98">
        <v>0.81253725480000005</v>
      </c>
      <c r="AL125" s="98">
        <v>1.1857113194</v>
      </c>
      <c r="AM125" s="98">
        <v>0.41573377500000003</v>
      </c>
      <c r="AN125" s="98">
        <v>0.89668386150000001</v>
      </c>
      <c r="AO125" s="98">
        <v>0.68957546999999997</v>
      </c>
      <c r="AP125" s="98">
        <v>1.1659955762000001</v>
      </c>
      <c r="AQ125" s="98">
        <v>0.97685060189999995</v>
      </c>
      <c r="AR125" s="98">
        <v>0.99581469190000005</v>
      </c>
      <c r="AS125" s="98">
        <v>0.75015138120000002</v>
      </c>
      <c r="AT125" s="98">
        <v>1.3219290471</v>
      </c>
      <c r="AU125" s="97" t="s">
        <v>28</v>
      </c>
      <c r="AV125" s="97" t="s">
        <v>28</v>
      </c>
      <c r="AW125" s="97" t="s">
        <v>28</v>
      </c>
      <c r="AX125" s="97" t="s">
        <v>28</v>
      </c>
      <c r="AY125" s="97" t="s">
        <v>28</v>
      </c>
      <c r="AZ125" s="97" t="s">
        <v>28</v>
      </c>
      <c r="BA125" s="97" t="s">
        <v>28</v>
      </c>
      <c r="BB125" s="97" t="s">
        <v>28</v>
      </c>
      <c r="BC125" s="109" t="s">
        <v>28</v>
      </c>
      <c r="BD125" s="110">
        <v>82</v>
      </c>
      <c r="BE125" s="110">
        <v>115</v>
      </c>
      <c r="BF125" s="110">
        <v>108</v>
      </c>
      <c r="BQ125" s="46"/>
      <c r="CC125" s="4"/>
      <c r="CO125" s="4"/>
    </row>
    <row r="126" spans="1:93" s="3" customFormat="1" x14ac:dyDescent="0.3">
      <c r="A126" s="9" t="s">
        <v>234</v>
      </c>
      <c r="B126" s="3" t="s">
        <v>49</v>
      </c>
      <c r="C126" s="103">
        <v>1078</v>
      </c>
      <c r="D126" s="104">
        <v>1620</v>
      </c>
      <c r="E126" s="99"/>
      <c r="F126" s="105"/>
      <c r="G126" s="105"/>
      <c r="H126" s="105">
        <v>0.15125638180000001</v>
      </c>
      <c r="I126" s="106">
        <v>66.543209876999995</v>
      </c>
      <c r="J126" s="105">
        <v>62.687145180999998</v>
      </c>
      <c r="K126" s="105">
        <v>70.636472084999994</v>
      </c>
      <c r="L126" s="105">
        <v>1.0457825090999999</v>
      </c>
      <c r="M126" s="105">
        <v>0.98376141510000004</v>
      </c>
      <c r="N126" s="105">
        <v>1.1117137137999999</v>
      </c>
      <c r="O126" s="104">
        <v>1152</v>
      </c>
      <c r="P126" s="104">
        <v>1696</v>
      </c>
      <c r="Q126" s="99"/>
      <c r="R126" s="105"/>
      <c r="S126" s="105"/>
      <c r="T126" s="105">
        <v>1.96034273E-2</v>
      </c>
      <c r="U126" s="106">
        <v>67.924528301999999</v>
      </c>
      <c r="V126" s="105">
        <v>64.113260730999997</v>
      </c>
      <c r="W126" s="105">
        <v>71.962359930000005</v>
      </c>
      <c r="X126" s="105">
        <v>1.0728748176</v>
      </c>
      <c r="Y126" s="105">
        <v>1.0113326589</v>
      </c>
      <c r="Z126" s="105">
        <v>1.1381619728000001</v>
      </c>
      <c r="AA126" s="104">
        <v>1338</v>
      </c>
      <c r="AB126" s="104">
        <v>1951</v>
      </c>
      <c r="AC126" s="99"/>
      <c r="AD126" s="105"/>
      <c r="AE126" s="105"/>
      <c r="AF126" s="105">
        <v>4.5056669999999998E-4</v>
      </c>
      <c r="AG126" s="106">
        <v>68.580215273999997</v>
      </c>
      <c r="AH126" s="105">
        <v>65.002254152999996</v>
      </c>
      <c r="AI126" s="105">
        <v>72.355120423000002</v>
      </c>
      <c r="AJ126" s="105">
        <v>1.1032132750999999</v>
      </c>
      <c r="AK126" s="105">
        <v>1.0443084302000001</v>
      </c>
      <c r="AL126" s="105">
        <v>1.1654406830999999</v>
      </c>
      <c r="AM126" s="105">
        <v>0.81108899560000003</v>
      </c>
      <c r="AN126" s="105">
        <v>1.0096531692999999</v>
      </c>
      <c r="AO126" s="105">
        <v>0.93316892200000001</v>
      </c>
      <c r="AP126" s="105">
        <v>1.0924062067</v>
      </c>
      <c r="AQ126" s="105">
        <v>0.62778531339999999</v>
      </c>
      <c r="AR126" s="105">
        <v>1.0207582175000001</v>
      </c>
      <c r="AS126" s="105">
        <v>0.93940448600000004</v>
      </c>
      <c r="AT126" s="105">
        <v>1.1091572950999999</v>
      </c>
      <c r="AU126" s="103" t="s">
        <v>28</v>
      </c>
      <c r="AV126" s="103" t="s">
        <v>28</v>
      </c>
      <c r="AW126" s="103">
        <v>3</v>
      </c>
      <c r="AX126" s="103" t="s">
        <v>28</v>
      </c>
      <c r="AY126" s="103" t="s">
        <v>28</v>
      </c>
      <c r="AZ126" s="103" t="s">
        <v>28</v>
      </c>
      <c r="BA126" s="103" t="s">
        <v>28</v>
      </c>
      <c r="BB126" s="103" t="s">
        <v>28</v>
      </c>
      <c r="BC126" s="101">
        <v>-3</v>
      </c>
      <c r="BD126" s="102">
        <v>1078</v>
      </c>
      <c r="BE126" s="102">
        <v>1152</v>
      </c>
      <c r="BF126" s="102">
        <v>1338</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50</v>
      </c>
      <c r="C127" s="97">
        <v>564</v>
      </c>
      <c r="D127" s="107">
        <v>843</v>
      </c>
      <c r="E127" s="108"/>
      <c r="F127" s="98"/>
      <c r="G127" s="98"/>
      <c r="H127" s="98">
        <v>0.2393758047</v>
      </c>
      <c r="I127" s="100">
        <v>66.903914591000003</v>
      </c>
      <c r="J127" s="98">
        <v>61.604080347</v>
      </c>
      <c r="K127" s="98">
        <v>72.659696604000004</v>
      </c>
      <c r="L127" s="98">
        <v>1.0514512869999999</v>
      </c>
      <c r="M127" s="98">
        <v>0.96714477340000005</v>
      </c>
      <c r="N127" s="98">
        <v>1.1431068433</v>
      </c>
      <c r="O127" s="107">
        <v>632</v>
      </c>
      <c r="P127" s="107">
        <v>937</v>
      </c>
      <c r="Q127" s="108"/>
      <c r="R127" s="98"/>
      <c r="S127" s="98"/>
      <c r="T127" s="98">
        <v>0.1159633053</v>
      </c>
      <c r="U127" s="100">
        <v>67.449306297000007</v>
      </c>
      <c r="V127" s="98">
        <v>62.390506019</v>
      </c>
      <c r="W127" s="98">
        <v>72.918288537999999</v>
      </c>
      <c r="X127" s="98">
        <v>1.0653686378</v>
      </c>
      <c r="Y127" s="98">
        <v>0.98449138810000003</v>
      </c>
      <c r="Z127" s="98">
        <v>1.1528900588</v>
      </c>
      <c r="AA127" s="107">
        <v>686</v>
      </c>
      <c r="AB127" s="107">
        <v>1017</v>
      </c>
      <c r="AC127" s="108"/>
      <c r="AD127" s="98"/>
      <c r="AE127" s="98"/>
      <c r="AF127" s="98">
        <v>3.4640491299999999E-2</v>
      </c>
      <c r="AG127" s="100">
        <v>67.453294002000007</v>
      </c>
      <c r="AH127" s="98">
        <v>62.589882586000002</v>
      </c>
      <c r="AI127" s="98">
        <v>72.694606281000006</v>
      </c>
      <c r="AJ127" s="98">
        <v>1.0850850947999999</v>
      </c>
      <c r="AK127" s="98">
        <v>1.00591498</v>
      </c>
      <c r="AL127" s="98">
        <v>1.1704862600999999</v>
      </c>
      <c r="AM127" s="98">
        <v>0.9991444693</v>
      </c>
      <c r="AN127" s="98">
        <v>1.0000591215000001</v>
      </c>
      <c r="AO127" s="98">
        <v>0.89762228659999999</v>
      </c>
      <c r="AP127" s="98">
        <v>1.1141860685</v>
      </c>
      <c r="AQ127" s="98">
        <v>0.88853325900000002</v>
      </c>
      <c r="AR127" s="98">
        <v>1.0081518653999999</v>
      </c>
      <c r="AS127" s="98">
        <v>0.89995323679999994</v>
      </c>
      <c r="AT127" s="98">
        <v>1.1293588845</v>
      </c>
      <c r="AU127" s="97" t="s">
        <v>28</v>
      </c>
      <c r="AV127" s="97" t="s">
        <v>28</v>
      </c>
      <c r="AW127" s="97" t="s">
        <v>28</v>
      </c>
      <c r="AX127" s="97" t="s">
        <v>28</v>
      </c>
      <c r="AY127" s="97" t="s">
        <v>28</v>
      </c>
      <c r="AZ127" s="97" t="s">
        <v>28</v>
      </c>
      <c r="BA127" s="97" t="s">
        <v>28</v>
      </c>
      <c r="BB127" s="97" t="s">
        <v>28</v>
      </c>
      <c r="BC127" s="109" t="s">
        <v>28</v>
      </c>
      <c r="BD127" s="110">
        <v>564</v>
      </c>
      <c r="BE127" s="110">
        <v>632</v>
      </c>
      <c r="BF127" s="110">
        <v>686</v>
      </c>
      <c r="BQ127" s="46"/>
    </row>
    <row r="128" spans="1:93" x14ac:dyDescent="0.3">
      <c r="A128" s="9"/>
      <c r="B128" t="s">
        <v>52</v>
      </c>
      <c r="C128" s="97">
        <v>927</v>
      </c>
      <c r="D128" s="107">
        <v>1517</v>
      </c>
      <c r="E128" s="108"/>
      <c r="F128" s="98"/>
      <c r="G128" s="98"/>
      <c r="H128" s="98">
        <v>0.22761275</v>
      </c>
      <c r="I128" s="100">
        <v>61.107448912000002</v>
      </c>
      <c r="J128" s="98">
        <v>57.297678550000001</v>
      </c>
      <c r="K128" s="98">
        <v>65.170534079000006</v>
      </c>
      <c r="L128" s="98">
        <v>0.96035495380000002</v>
      </c>
      <c r="M128" s="98">
        <v>0.89927573959999996</v>
      </c>
      <c r="N128" s="98">
        <v>1.0255826958000001</v>
      </c>
      <c r="O128" s="107">
        <v>1111</v>
      </c>
      <c r="P128" s="107">
        <v>1715</v>
      </c>
      <c r="Q128" s="108"/>
      <c r="R128" s="98"/>
      <c r="S128" s="98"/>
      <c r="T128" s="98">
        <v>0.45399648590000002</v>
      </c>
      <c r="U128" s="100">
        <v>64.781341108000007</v>
      </c>
      <c r="V128" s="98">
        <v>61.081910366000002</v>
      </c>
      <c r="W128" s="98">
        <v>68.704828164999995</v>
      </c>
      <c r="X128" s="98">
        <v>1.0232278569</v>
      </c>
      <c r="Y128" s="98">
        <v>0.96353811599999994</v>
      </c>
      <c r="Z128" s="98">
        <v>1.0866152875999999</v>
      </c>
      <c r="AA128" s="107">
        <v>1154</v>
      </c>
      <c r="AB128" s="107">
        <v>1859</v>
      </c>
      <c r="AC128" s="108"/>
      <c r="AD128" s="98"/>
      <c r="AE128" s="98"/>
      <c r="AF128" s="98">
        <v>0.96253887270000005</v>
      </c>
      <c r="AG128" s="100">
        <v>62.076385152999997</v>
      </c>
      <c r="AH128" s="98">
        <v>58.596192156999997</v>
      </c>
      <c r="AI128" s="98">
        <v>65.763276621000003</v>
      </c>
      <c r="AJ128" s="98">
        <v>0.99858963540000001</v>
      </c>
      <c r="AK128" s="98">
        <v>0.94147515780000002</v>
      </c>
      <c r="AL128" s="98">
        <v>1.0591689559999999</v>
      </c>
      <c r="AM128" s="98">
        <v>0.31021847060000002</v>
      </c>
      <c r="AN128" s="98">
        <v>0.95824482929999999</v>
      </c>
      <c r="AO128" s="98">
        <v>0.88246860989999998</v>
      </c>
      <c r="AP128" s="98">
        <v>1.0405278360000001</v>
      </c>
      <c r="AQ128" s="98">
        <v>0.18936353219999999</v>
      </c>
      <c r="AR128" s="98">
        <v>1.0601218388</v>
      </c>
      <c r="AS128" s="98">
        <v>0.97160739829999998</v>
      </c>
      <c r="AT128" s="98">
        <v>1.1567000366</v>
      </c>
      <c r="AU128" s="97" t="s">
        <v>28</v>
      </c>
      <c r="AV128" s="97" t="s">
        <v>28</v>
      </c>
      <c r="AW128" s="97" t="s">
        <v>28</v>
      </c>
      <c r="AX128" s="97" t="s">
        <v>28</v>
      </c>
      <c r="AY128" s="97" t="s">
        <v>28</v>
      </c>
      <c r="AZ128" s="97" t="s">
        <v>28</v>
      </c>
      <c r="BA128" s="97" t="s">
        <v>28</v>
      </c>
      <c r="BB128" s="97" t="s">
        <v>28</v>
      </c>
      <c r="BC128" s="109" t="s">
        <v>28</v>
      </c>
      <c r="BD128" s="110">
        <v>927</v>
      </c>
      <c r="BE128" s="110">
        <v>1111</v>
      </c>
      <c r="BF128" s="110">
        <v>1154</v>
      </c>
      <c r="BQ128" s="46"/>
    </row>
    <row r="129" spans="1:104" x14ac:dyDescent="0.3">
      <c r="A129" s="9"/>
      <c r="B129" t="s">
        <v>51</v>
      </c>
      <c r="C129" s="97">
        <v>1030</v>
      </c>
      <c r="D129" s="107">
        <v>1642</v>
      </c>
      <c r="E129" s="108"/>
      <c r="F129" s="98"/>
      <c r="G129" s="98"/>
      <c r="H129" s="98">
        <v>0.65436704940000001</v>
      </c>
      <c r="I129" s="100">
        <v>62.728380024000003</v>
      </c>
      <c r="J129" s="98">
        <v>59.012173789000002</v>
      </c>
      <c r="K129" s="98">
        <v>66.678608968999995</v>
      </c>
      <c r="L129" s="98">
        <v>0.98582924949999995</v>
      </c>
      <c r="M129" s="98">
        <v>0.92611877060000003</v>
      </c>
      <c r="N129" s="98">
        <v>1.0493894952</v>
      </c>
      <c r="O129" s="107">
        <v>1203</v>
      </c>
      <c r="P129" s="107">
        <v>1866</v>
      </c>
      <c r="Q129" s="108"/>
      <c r="R129" s="98"/>
      <c r="S129" s="98"/>
      <c r="T129" s="98">
        <v>0.53901388989999999</v>
      </c>
      <c r="U129" s="100">
        <v>64.469453376000004</v>
      </c>
      <c r="V129" s="98">
        <v>60.927389898000001</v>
      </c>
      <c r="W129" s="98">
        <v>68.217437602000004</v>
      </c>
      <c r="X129" s="98">
        <v>1.0183015584999999</v>
      </c>
      <c r="Y129" s="98">
        <v>0.96105095689999998</v>
      </c>
      <c r="Z129" s="98">
        <v>1.0789626258</v>
      </c>
      <c r="AA129" s="107">
        <v>1225</v>
      </c>
      <c r="AB129" s="107">
        <v>1937</v>
      </c>
      <c r="AC129" s="108"/>
      <c r="AD129" s="98"/>
      <c r="AE129" s="98"/>
      <c r="AF129" s="98">
        <v>0.55600493750000002</v>
      </c>
      <c r="AG129" s="100">
        <v>63.242127001</v>
      </c>
      <c r="AH129" s="98">
        <v>59.797967649</v>
      </c>
      <c r="AI129" s="98">
        <v>66.884658204999994</v>
      </c>
      <c r="AJ129" s="98">
        <v>1.0173423016000001</v>
      </c>
      <c r="AK129" s="98">
        <v>0.960750098</v>
      </c>
      <c r="AL129" s="98">
        <v>1.0772680229</v>
      </c>
      <c r="AM129" s="98">
        <v>0.63583341339999999</v>
      </c>
      <c r="AN129" s="98">
        <v>0.9809626682</v>
      </c>
      <c r="AO129" s="98">
        <v>0.90594505089999999</v>
      </c>
      <c r="AP129" s="98">
        <v>1.0621921886000001</v>
      </c>
      <c r="AQ129" s="98">
        <v>0.51898317360000001</v>
      </c>
      <c r="AR129" s="98">
        <v>1.0277557519</v>
      </c>
      <c r="AS129" s="98">
        <v>0.94570381810000004</v>
      </c>
      <c r="AT129" s="98">
        <v>1.1169267431000001</v>
      </c>
      <c r="AU129" s="97" t="s">
        <v>28</v>
      </c>
      <c r="AV129" s="97" t="s">
        <v>28</v>
      </c>
      <c r="AW129" s="97" t="s">
        <v>28</v>
      </c>
      <c r="AX129" s="97" t="s">
        <v>28</v>
      </c>
      <c r="AY129" s="97" t="s">
        <v>28</v>
      </c>
      <c r="AZ129" s="97" t="s">
        <v>28</v>
      </c>
      <c r="BA129" s="97" t="s">
        <v>28</v>
      </c>
      <c r="BB129" s="97" t="s">
        <v>28</v>
      </c>
      <c r="BC129" s="109" t="s">
        <v>28</v>
      </c>
      <c r="BD129" s="110">
        <v>1030</v>
      </c>
      <c r="BE129" s="110">
        <v>1203</v>
      </c>
      <c r="BF129" s="110">
        <v>1225</v>
      </c>
      <c r="BQ129" s="46"/>
    </row>
    <row r="130" spans="1:104" x14ac:dyDescent="0.3">
      <c r="A130" s="9"/>
      <c r="B130" t="s">
        <v>53</v>
      </c>
      <c r="C130" s="97">
        <v>628</v>
      </c>
      <c r="D130" s="107">
        <v>980</v>
      </c>
      <c r="E130" s="108"/>
      <c r="F130" s="98"/>
      <c r="G130" s="98"/>
      <c r="H130" s="98">
        <v>0.8612804758</v>
      </c>
      <c r="I130" s="100">
        <v>64.081632653</v>
      </c>
      <c r="J130" s="98">
        <v>59.260720673999998</v>
      </c>
      <c r="K130" s="98">
        <v>69.294730080999997</v>
      </c>
      <c r="L130" s="98">
        <v>1.0070967527000001</v>
      </c>
      <c r="M130" s="98">
        <v>0.93030236489999996</v>
      </c>
      <c r="N130" s="98">
        <v>1.0902303461</v>
      </c>
      <c r="O130" s="107">
        <v>750</v>
      </c>
      <c r="P130" s="107">
        <v>1235</v>
      </c>
      <c r="Q130" s="108"/>
      <c r="R130" s="98"/>
      <c r="S130" s="98"/>
      <c r="T130" s="98">
        <v>0.26125120909999999</v>
      </c>
      <c r="U130" s="100">
        <v>60.728744939000002</v>
      </c>
      <c r="V130" s="98">
        <v>56.534404254999998</v>
      </c>
      <c r="W130" s="98">
        <v>65.234267708000004</v>
      </c>
      <c r="X130" s="98">
        <v>0.95921668910000002</v>
      </c>
      <c r="Y130" s="98">
        <v>0.89200736739999997</v>
      </c>
      <c r="Z130" s="98">
        <v>1.0314899745999999</v>
      </c>
      <c r="AA130" s="107">
        <v>953</v>
      </c>
      <c r="AB130" s="107">
        <v>1483</v>
      </c>
      <c r="AC130" s="108"/>
      <c r="AD130" s="98"/>
      <c r="AE130" s="98"/>
      <c r="AF130" s="98">
        <v>0.3138688396</v>
      </c>
      <c r="AG130" s="100">
        <v>64.261631827000002</v>
      </c>
      <c r="AH130" s="98">
        <v>60.308513916999999</v>
      </c>
      <c r="AI130" s="98">
        <v>68.473869723000007</v>
      </c>
      <c r="AJ130" s="98">
        <v>1.0337425308999999</v>
      </c>
      <c r="AK130" s="98">
        <v>0.96909156019999998</v>
      </c>
      <c r="AL130" s="98">
        <v>1.1027065595000001</v>
      </c>
      <c r="AM130" s="98">
        <v>0.24668989729999999</v>
      </c>
      <c r="AN130" s="98">
        <v>1.0581748708000001</v>
      </c>
      <c r="AO130" s="98">
        <v>0.96163053659999997</v>
      </c>
      <c r="AP130" s="98">
        <v>1.1644119176000001</v>
      </c>
      <c r="AQ130" s="98">
        <v>0.32044318929999999</v>
      </c>
      <c r="AR130" s="98">
        <v>0.9476778669</v>
      </c>
      <c r="AS130" s="98">
        <v>0.8523531017</v>
      </c>
      <c r="AT130" s="98">
        <v>1.0536634846999999</v>
      </c>
      <c r="AU130" s="97" t="s">
        <v>28</v>
      </c>
      <c r="AV130" s="97" t="s">
        <v>28</v>
      </c>
      <c r="AW130" s="97" t="s">
        <v>28</v>
      </c>
      <c r="AX130" s="97" t="s">
        <v>28</v>
      </c>
      <c r="AY130" s="97" t="s">
        <v>28</v>
      </c>
      <c r="AZ130" s="97" t="s">
        <v>28</v>
      </c>
      <c r="BA130" s="97" t="s">
        <v>28</v>
      </c>
      <c r="BB130" s="97" t="s">
        <v>28</v>
      </c>
      <c r="BC130" s="109" t="s">
        <v>28</v>
      </c>
      <c r="BD130" s="110">
        <v>628</v>
      </c>
      <c r="BE130" s="110">
        <v>750</v>
      </c>
      <c r="BF130" s="110">
        <v>953</v>
      </c>
    </row>
    <row r="131" spans="1:104" x14ac:dyDescent="0.3">
      <c r="A131" s="9"/>
      <c r="B131" t="s">
        <v>57</v>
      </c>
      <c r="C131" s="97">
        <v>1148</v>
      </c>
      <c r="D131" s="107">
        <v>1806</v>
      </c>
      <c r="E131" s="108"/>
      <c r="F131" s="98"/>
      <c r="G131" s="98"/>
      <c r="H131" s="98">
        <v>0.9734096029</v>
      </c>
      <c r="I131" s="100">
        <v>63.565891473000001</v>
      </c>
      <c r="J131" s="98">
        <v>59.993157912000001</v>
      </c>
      <c r="K131" s="98">
        <v>67.351389714999996</v>
      </c>
      <c r="L131" s="98">
        <v>0.99899144630000003</v>
      </c>
      <c r="M131" s="98">
        <v>0.94144183660000003</v>
      </c>
      <c r="N131" s="98">
        <v>1.0600590189000001</v>
      </c>
      <c r="O131" s="107">
        <v>1356</v>
      </c>
      <c r="P131" s="107">
        <v>2123</v>
      </c>
      <c r="Q131" s="108"/>
      <c r="R131" s="98"/>
      <c r="S131" s="98"/>
      <c r="T131" s="98">
        <v>0.75170989399999999</v>
      </c>
      <c r="U131" s="100">
        <v>63.871879415999999</v>
      </c>
      <c r="V131" s="98">
        <v>60.561166876999998</v>
      </c>
      <c r="W131" s="98">
        <v>67.363579509000004</v>
      </c>
      <c r="X131" s="98">
        <v>1.0088628171</v>
      </c>
      <c r="Y131" s="98">
        <v>0.95519644159999995</v>
      </c>
      <c r="Z131" s="98">
        <v>1.0655443629000001</v>
      </c>
      <c r="AA131" s="107">
        <v>1665</v>
      </c>
      <c r="AB131" s="107">
        <v>2557</v>
      </c>
      <c r="AC131" s="108"/>
      <c r="AD131" s="98"/>
      <c r="AE131" s="98"/>
      <c r="AF131" s="98">
        <v>6.60988136E-2</v>
      </c>
      <c r="AG131" s="100">
        <v>65.115369573999999</v>
      </c>
      <c r="AH131" s="98">
        <v>62.061602084</v>
      </c>
      <c r="AI131" s="98">
        <v>68.319398989999996</v>
      </c>
      <c r="AJ131" s="98">
        <v>1.0474761537999999</v>
      </c>
      <c r="AK131" s="98">
        <v>0.99692023139999997</v>
      </c>
      <c r="AL131" s="98">
        <v>1.1005958735000001</v>
      </c>
      <c r="AM131" s="98">
        <v>0.59811773560000003</v>
      </c>
      <c r="AN131" s="98">
        <v>1.0194685074000001</v>
      </c>
      <c r="AO131" s="98">
        <v>0.94893669759999999</v>
      </c>
      <c r="AP131" s="98">
        <v>1.0952427493000001</v>
      </c>
      <c r="AQ131" s="98">
        <v>0.90469318600000004</v>
      </c>
      <c r="AR131" s="98">
        <v>1.0048137128000001</v>
      </c>
      <c r="AS131" s="98">
        <v>0.92885240960000004</v>
      </c>
      <c r="AT131" s="98">
        <v>1.0869871111</v>
      </c>
      <c r="AU131" s="97" t="s">
        <v>28</v>
      </c>
      <c r="AV131" s="97" t="s">
        <v>28</v>
      </c>
      <c r="AW131" s="97" t="s">
        <v>28</v>
      </c>
      <c r="AX131" s="97" t="s">
        <v>28</v>
      </c>
      <c r="AY131" s="97" t="s">
        <v>28</v>
      </c>
      <c r="AZ131" s="97" t="s">
        <v>28</v>
      </c>
      <c r="BA131" s="97" t="s">
        <v>28</v>
      </c>
      <c r="BB131" s="97" t="s">
        <v>28</v>
      </c>
      <c r="BC131" s="109" t="s">
        <v>28</v>
      </c>
      <c r="BD131" s="110">
        <v>1148</v>
      </c>
      <c r="BE131" s="110">
        <v>1356</v>
      </c>
      <c r="BF131" s="110">
        <v>1665</v>
      </c>
      <c r="BQ131" s="46"/>
    </row>
    <row r="132" spans="1:104" x14ac:dyDescent="0.3">
      <c r="A132" s="9"/>
      <c r="B132" t="s">
        <v>54</v>
      </c>
      <c r="C132" s="97">
        <v>980</v>
      </c>
      <c r="D132" s="107">
        <v>1514</v>
      </c>
      <c r="E132" s="108"/>
      <c r="F132" s="98"/>
      <c r="G132" s="98"/>
      <c r="H132" s="98">
        <v>0.59986011910000003</v>
      </c>
      <c r="I132" s="100">
        <v>64.729194187999994</v>
      </c>
      <c r="J132" s="98">
        <v>60.800837938000001</v>
      </c>
      <c r="K132" s="98">
        <v>68.911362445999998</v>
      </c>
      <c r="L132" s="98">
        <v>1.0172737268000001</v>
      </c>
      <c r="M132" s="98">
        <v>0.95422186440000001</v>
      </c>
      <c r="N132" s="98">
        <v>1.0844918502000001</v>
      </c>
      <c r="O132" s="107">
        <v>1092</v>
      </c>
      <c r="P132" s="107">
        <v>1665</v>
      </c>
      <c r="Q132" s="108"/>
      <c r="R132" s="98"/>
      <c r="S132" s="98"/>
      <c r="T132" s="98">
        <v>0.2536036854</v>
      </c>
      <c r="U132" s="100">
        <v>65.585585585999993</v>
      </c>
      <c r="V132" s="98">
        <v>61.808737104000002</v>
      </c>
      <c r="W132" s="98">
        <v>69.593219958000006</v>
      </c>
      <c r="X132" s="98">
        <v>1.0359309800000001</v>
      </c>
      <c r="Y132" s="98">
        <v>0.97501414360000005</v>
      </c>
      <c r="Z132" s="98">
        <v>1.1006537724000001</v>
      </c>
      <c r="AA132" s="107">
        <v>1134</v>
      </c>
      <c r="AB132" s="107">
        <v>1774</v>
      </c>
      <c r="AC132" s="108"/>
      <c r="AD132" s="98"/>
      <c r="AE132" s="98"/>
      <c r="AF132" s="98">
        <v>0.35707321600000003</v>
      </c>
      <c r="AG132" s="100">
        <v>63.923337091</v>
      </c>
      <c r="AH132" s="98">
        <v>60.309040480999997</v>
      </c>
      <c r="AI132" s="98">
        <v>67.754237047999993</v>
      </c>
      <c r="AJ132" s="98">
        <v>1.0283005643000001</v>
      </c>
      <c r="AK132" s="98">
        <v>0.96900570509999995</v>
      </c>
      <c r="AL132" s="98">
        <v>1.0912237615</v>
      </c>
      <c r="AM132" s="98">
        <v>0.54485495390000005</v>
      </c>
      <c r="AN132" s="98">
        <v>0.97465527709999999</v>
      </c>
      <c r="AO132" s="98">
        <v>0.89693681160000005</v>
      </c>
      <c r="AP132" s="98">
        <v>1.0591079514999999</v>
      </c>
      <c r="AQ132" s="98">
        <v>0.76516416600000003</v>
      </c>
      <c r="AR132" s="98">
        <v>1.0132303732000001</v>
      </c>
      <c r="AS132" s="98">
        <v>0.9295094156</v>
      </c>
      <c r="AT132" s="98">
        <v>1.1044920814999999</v>
      </c>
      <c r="AU132" s="97" t="s">
        <v>28</v>
      </c>
      <c r="AV132" s="97" t="s">
        <v>28</v>
      </c>
      <c r="AW132" s="97" t="s">
        <v>28</v>
      </c>
      <c r="AX132" s="97" t="s">
        <v>28</v>
      </c>
      <c r="AY132" s="97" t="s">
        <v>28</v>
      </c>
      <c r="AZ132" s="97" t="s">
        <v>28</v>
      </c>
      <c r="BA132" s="97" t="s">
        <v>28</v>
      </c>
      <c r="BB132" s="97" t="s">
        <v>28</v>
      </c>
      <c r="BC132" s="109" t="s">
        <v>28</v>
      </c>
      <c r="BD132" s="110">
        <v>980</v>
      </c>
      <c r="BE132" s="110">
        <v>1092</v>
      </c>
      <c r="BF132" s="110">
        <v>1134</v>
      </c>
      <c r="BQ132" s="46"/>
      <c r="CC132" s="4"/>
    </row>
    <row r="133" spans="1:104" x14ac:dyDescent="0.3">
      <c r="A133" s="9"/>
      <c r="B133" t="s">
        <v>55</v>
      </c>
      <c r="C133" s="97">
        <v>1698</v>
      </c>
      <c r="D133" s="107">
        <v>2691</v>
      </c>
      <c r="E133" s="108"/>
      <c r="F133" s="98"/>
      <c r="G133" s="98"/>
      <c r="H133" s="98">
        <v>0.7394030519</v>
      </c>
      <c r="I133" s="100">
        <v>63.099219621000003</v>
      </c>
      <c r="J133" s="98">
        <v>60.168220003999998</v>
      </c>
      <c r="K133" s="98">
        <v>66.172998246000006</v>
      </c>
      <c r="L133" s="98">
        <v>0.99165730559999998</v>
      </c>
      <c r="M133" s="98">
        <v>0.94389562689999995</v>
      </c>
      <c r="N133" s="98">
        <v>1.0418357537</v>
      </c>
      <c r="O133" s="107">
        <v>1813</v>
      </c>
      <c r="P133" s="107">
        <v>2986</v>
      </c>
      <c r="Q133" s="108"/>
      <c r="R133" s="98"/>
      <c r="S133" s="98"/>
      <c r="T133" s="98">
        <v>8.5504607400000002E-2</v>
      </c>
      <c r="U133" s="100">
        <v>60.716677830000002</v>
      </c>
      <c r="V133" s="98">
        <v>57.985185067000003</v>
      </c>
      <c r="W133" s="98">
        <v>63.576842298999999</v>
      </c>
      <c r="X133" s="98">
        <v>0.95902608789999999</v>
      </c>
      <c r="Y133" s="98">
        <v>0.91436828569999995</v>
      </c>
      <c r="Z133" s="98">
        <v>1.0058649798999999</v>
      </c>
      <c r="AA133" s="107">
        <v>2215</v>
      </c>
      <c r="AB133" s="107">
        <v>3640</v>
      </c>
      <c r="AC133" s="108"/>
      <c r="AD133" s="98"/>
      <c r="AE133" s="98"/>
      <c r="AF133" s="98">
        <v>0.33402417290000003</v>
      </c>
      <c r="AG133" s="100">
        <v>60.851648351999998</v>
      </c>
      <c r="AH133" s="98">
        <v>58.369533388999997</v>
      </c>
      <c r="AI133" s="98">
        <v>63.439313149999997</v>
      </c>
      <c r="AJ133" s="98">
        <v>0.97888794899999998</v>
      </c>
      <c r="AK133" s="98">
        <v>0.93741405440000003</v>
      </c>
      <c r="AL133" s="98">
        <v>1.0221967679999999</v>
      </c>
      <c r="AM133" s="98">
        <v>0.9441048568</v>
      </c>
      <c r="AN133" s="98">
        <v>1.0022229563</v>
      </c>
      <c r="AO133" s="98">
        <v>0.94190286239999998</v>
      </c>
      <c r="AP133" s="98">
        <v>1.0664059896</v>
      </c>
      <c r="AQ133" s="98">
        <v>0.25440090980000002</v>
      </c>
      <c r="AR133" s="98">
        <v>0.96224134299999997</v>
      </c>
      <c r="AS133" s="98">
        <v>0.90061222350000003</v>
      </c>
      <c r="AT133" s="98">
        <v>1.0280877584999999</v>
      </c>
      <c r="AU133" s="97" t="s">
        <v>28</v>
      </c>
      <c r="AV133" s="97" t="s">
        <v>28</v>
      </c>
      <c r="AW133" s="97" t="s">
        <v>28</v>
      </c>
      <c r="AX133" s="97" t="s">
        <v>28</v>
      </c>
      <c r="AY133" s="97" t="s">
        <v>28</v>
      </c>
      <c r="AZ133" s="97" t="s">
        <v>28</v>
      </c>
      <c r="BA133" s="97" t="s">
        <v>28</v>
      </c>
      <c r="BB133" s="97" t="s">
        <v>28</v>
      </c>
      <c r="BC133" s="109" t="s">
        <v>28</v>
      </c>
      <c r="BD133" s="110">
        <v>1698</v>
      </c>
      <c r="BE133" s="110">
        <v>1813</v>
      </c>
      <c r="BF133" s="110">
        <v>2215</v>
      </c>
    </row>
    <row r="134" spans="1:104" x14ac:dyDescent="0.3">
      <c r="A134" s="9"/>
      <c r="B134" t="s">
        <v>58</v>
      </c>
      <c r="C134" s="97">
        <v>694</v>
      </c>
      <c r="D134" s="107">
        <v>1092</v>
      </c>
      <c r="E134" s="108"/>
      <c r="F134" s="98"/>
      <c r="G134" s="98"/>
      <c r="H134" s="98">
        <v>0.97495971290000005</v>
      </c>
      <c r="I134" s="100">
        <v>63.553113553000003</v>
      </c>
      <c r="J134" s="98">
        <v>58.996420628999999</v>
      </c>
      <c r="K134" s="98">
        <v>68.461750717000001</v>
      </c>
      <c r="L134" s="98">
        <v>0.99879063050000005</v>
      </c>
      <c r="M134" s="98">
        <v>0.92610155679999995</v>
      </c>
      <c r="N134" s="98">
        <v>1.0771850195999999</v>
      </c>
      <c r="O134" s="107">
        <v>739</v>
      </c>
      <c r="P134" s="107">
        <v>1190</v>
      </c>
      <c r="Q134" s="108"/>
      <c r="R134" s="98"/>
      <c r="S134" s="98"/>
      <c r="T134" s="98">
        <v>0.60522572539999997</v>
      </c>
      <c r="U134" s="100">
        <v>62.100840335999997</v>
      </c>
      <c r="V134" s="98">
        <v>57.781062304000002</v>
      </c>
      <c r="W134" s="98">
        <v>66.743569894999993</v>
      </c>
      <c r="X134" s="98">
        <v>0.98088907520000002</v>
      </c>
      <c r="Y134" s="98">
        <v>0.9116844113</v>
      </c>
      <c r="Z134" s="98">
        <v>1.0553469663999999</v>
      </c>
      <c r="AA134" s="107">
        <v>801</v>
      </c>
      <c r="AB134" s="107">
        <v>1317</v>
      </c>
      <c r="AC134" s="108"/>
      <c r="AD134" s="98"/>
      <c r="AE134" s="98"/>
      <c r="AF134" s="98">
        <v>0.54200694869999999</v>
      </c>
      <c r="AG134" s="100">
        <v>60.820045557999997</v>
      </c>
      <c r="AH134" s="98">
        <v>56.750672643000001</v>
      </c>
      <c r="AI134" s="98">
        <v>65.181217586000002</v>
      </c>
      <c r="AJ134" s="98">
        <v>0.97837957170000001</v>
      </c>
      <c r="AK134" s="98">
        <v>0.91200262529999998</v>
      </c>
      <c r="AL134" s="98">
        <v>1.0495875339</v>
      </c>
      <c r="AM134" s="98">
        <v>0.68284750100000002</v>
      </c>
      <c r="AN134" s="98">
        <v>0.97937556449999996</v>
      </c>
      <c r="AO134" s="98">
        <v>0.88620218520000005</v>
      </c>
      <c r="AP134" s="98">
        <v>1.0823449912000001</v>
      </c>
      <c r="AQ134" s="98">
        <v>0.66187854540000002</v>
      </c>
      <c r="AR134" s="98">
        <v>0.97714866929999999</v>
      </c>
      <c r="AS134" s="98">
        <v>0.88098143139999996</v>
      </c>
      <c r="AT134" s="98">
        <v>1.0838134469</v>
      </c>
      <c r="AU134" s="97" t="s">
        <v>28</v>
      </c>
      <c r="AV134" s="97" t="s">
        <v>28</v>
      </c>
      <c r="AW134" s="97" t="s">
        <v>28</v>
      </c>
      <c r="AX134" s="97" t="s">
        <v>28</v>
      </c>
      <c r="AY134" s="97" t="s">
        <v>28</v>
      </c>
      <c r="AZ134" s="97" t="s">
        <v>28</v>
      </c>
      <c r="BA134" s="97" t="s">
        <v>28</v>
      </c>
      <c r="BB134" s="97" t="s">
        <v>28</v>
      </c>
      <c r="BC134" s="109" t="s">
        <v>28</v>
      </c>
      <c r="BD134" s="110">
        <v>694</v>
      </c>
      <c r="BE134" s="110">
        <v>739</v>
      </c>
      <c r="BF134" s="110">
        <v>801</v>
      </c>
    </row>
    <row r="135" spans="1:104" x14ac:dyDescent="0.3">
      <c r="A135" s="9"/>
      <c r="B135" t="s">
        <v>56</v>
      </c>
      <c r="C135" s="97">
        <v>1089</v>
      </c>
      <c r="D135" s="107">
        <v>1705</v>
      </c>
      <c r="E135" s="108"/>
      <c r="F135" s="98"/>
      <c r="G135" s="98"/>
      <c r="H135" s="98">
        <v>0.90311227039999997</v>
      </c>
      <c r="I135" s="100">
        <v>63.870967741999998</v>
      </c>
      <c r="J135" s="98">
        <v>60.187944283</v>
      </c>
      <c r="K135" s="98">
        <v>67.779362942000006</v>
      </c>
      <c r="L135" s="98">
        <v>1.0037859763999999</v>
      </c>
      <c r="M135" s="98">
        <v>0.94453420749999994</v>
      </c>
      <c r="N135" s="98">
        <v>1.0667546802000001</v>
      </c>
      <c r="O135" s="107">
        <v>1273</v>
      </c>
      <c r="P135" s="107">
        <v>1927</v>
      </c>
      <c r="Q135" s="108"/>
      <c r="R135" s="98"/>
      <c r="S135" s="98"/>
      <c r="T135" s="98">
        <v>0.1389303674</v>
      </c>
      <c r="U135" s="100">
        <v>66.061235080000003</v>
      </c>
      <c r="V135" s="98">
        <v>62.530162717000003</v>
      </c>
      <c r="W135" s="98">
        <v>69.791706766000004</v>
      </c>
      <c r="X135" s="98">
        <v>1.0434439120000001</v>
      </c>
      <c r="Y135" s="98">
        <v>0.98629522550000004</v>
      </c>
      <c r="Z135" s="98">
        <v>1.1039039523</v>
      </c>
      <c r="AA135" s="107">
        <v>1269</v>
      </c>
      <c r="AB135" s="107">
        <v>2048</v>
      </c>
      <c r="AC135" s="108"/>
      <c r="AD135" s="98"/>
      <c r="AE135" s="98"/>
      <c r="AF135" s="98">
        <v>0.91012018530000005</v>
      </c>
      <c r="AG135" s="100">
        <v>61.962890625</v>
      </c>
      <c r="AH135" s="98">
        <v>58.645807337000001</v>
      </c>
      <c r="AI135" s="98">
        <v>65.467592467000003</v>
      </c>
      <c r="AJ135" s="98">
        <v>0.99676390960000005</v>
      </c>
      <c r="AK135" s="98">
        <v>0.94221853259999999</v>
      </c>
      <c r="AL135" s="98">
        <v>1.0544669385000001</v>
      </c>
      <c r="AM135" s="98">
        <v>0.10640754130000001</v>
      </c>
      <c r="AN135" s="98">
        <v>0.9379614315</v>
      </c>
      <c r="AO135" s="98">
        <v>0.86779936310000005</v>
      </c>
      <c r="AP135" s="98">
        <v>1.0137961428</v>
      </c>
      <c r="AQ135" s="98">
        <v>0.41401700949999998</v>
      </c>
      <c r="AR135" s="98">
        <v>1.0342920644</v>
      </c>
      <c r="AS135" s="98">
        <v>0.95391098220000003</v>
      </c>
      <c r="AT135" s="98">
        <v>1.1214464393000001</v>
      </c>
      <c r="AU135" s="97" t="s">
        <v>28</v>
      </c>
      <c r="AV135" s="97" t="s">
        <v>28</v>
      </c>
      <c r="AW135" s="97" t="s">
        <v>28</v>
      </c>
      <c r="AX135" s="97" t="s">
        <v>28</v>
      </c>
      <c r="AY135" s="97" t="s">
        <v>28</v>
      </c>
      <c r="AZ135" s="97" t="s">
        <v>28</v>
      </c>
      <c r="BA135" s="97" t="s">
        <v>28</v>
      </c>
      <c r="BB135" s="97" t="s">
        <v>28</v>
      </c>
      <c r="BC135" s="109" t="s">
        <v>28</v>
      </c>
      <c r="BD135" s="110">
        <v>1089</v>
      </c>
      <c r="BE135" s="110">
        <v>1273</v>
      </c>
      <c r="BF135" s="110">
        <v>1269</v>
      </c>
    </row>
    <row r="136" spans="1:104" x14ac:dyDescent="0.3">
      <c r="A136" s="9"/>
      <c r="B136" t="s">
        <v>59</v>
      </c>
      <c r="C136" s="97">
        <v>1643</v>
      </c>
      <c r="D136" s="107">
        <v>2677</v>
      </c>
      <c r="E136" s="108"/>
      <c r="F136" s="98"/>
      <c r="G136" s="98"/>
      <c r="H136" s="98">
        <v>0.15819216359999999</v>
      </c>
      <c r="I136" s="100">
        <v>61.374673141999999</v>
      </c>
      <c r="J136" s="98">
        <v>58.477590081000002</v>
      </c>
      <c r="K136" s="98">
        <v>64.415282812000001</v>
      </c>
      <c r="L136" s="98">
        <v>0.96455460729999998</v>
      </c>
      <c r="M136" s="98">
        <v>0.91739965649999999</v>
      </c>
      <c r="N136" s="98">
        <v>1.0141333537999999</v>
      </c>
      <c r="O136" s="107">
        <v>1883</v>
      </c>
      <c r="P136" s="107">
        <v>3007</v>
      </c>
      <c r="Q136" s="108"/>
      <c r="R136" s="98"/>
      <c r="S136" s="98"/>
      <c r="T136" s="98">
        <v>0.64654079170000001</v>
      </c>
      <c r="U136" s="100">
        <v>62.620552044999997</v>
      </c>
      <c r="V136" s="98">
        <v>59.855082938999999</v>
      </c>
      <c r="W136" s="98">
        <v>65.513793414000006</v>
      </c>
      <c r="X136" s="98">
        <v>0.98909797430000002</v>
      </c>
      <c r="Y136" s="98">
        <v>0.94382591449999997</v>
      </c>
      <c r="Z136" s="98">
        <v>1.0365415781</v>
      </c>
      <c r="AA136" s="107">
        <v>1823</v>
      </c>
      <c r="AB136" s="107">
        <v>2919</v>
      </c>
      <c r="AC136" s="108"/>
      <c r="AD136" s="98"/>
      <c r="AE136" s="98"/>
      <c r="AF136" s="98">
        <v>0.84800616949999996</v>
      </c>
      <c r="AG136" s="100">
        <v>62.452894827000001</v>
      </c>
      <c r="AH136" s="98">
        <v>59.650834783999997</v>
      </c>
      <c r="AI136" s="98">
        <v>65.386579858999994</v>
      </c>
      <c r="AJ136" s="98">
        <v>1.0046463454000001</v>
      </c>
      <c r="AK136" s="98">
        <v>0.95813333109999999</v>
      </c>
      <c r="AL136" s="98">
        <v>1.0534173548000001</v>
      </c>
      <c r="AM136" s="98">
        <v>0.93497032629999999</v>
      </c>
      <c r="AN136" s="98">
        <v>0.99732264869999998</v>
      </c>
      <c r="AO136" s="98">
        <v>0.93512000210000001</v>
      </c>
      <c r="AP136" s="98">
        <v>1.0636629131999999</v>
      </c>
      <c r="AQ136" s="98">
        <v>0.55165909079999997</v>
      </c>
      <c r="AR136" s="98">
        <v>1.0202995607000001</v>
      </c>
      <c r="AS136" s="98">
        <v>0.95497385410000002</v>
      </c>
      <c r="AT136" s="98">
        <v>1.0900939216000001</v>
      </c>
      <c r="AU136" s="97" t="s">
        <v>28</v>
      </c>
      <c r="AV136" s="97" t="s">
        <v>28</v>
      </c>
      <c r="AW136" s="97" t="s">
        <v>28</v>
      </c>
      <c r="AX136" s="97" t="s">
        <v>28</v>
      </c>
      <c r="AY136" s="97" t="s">
        <v>28</v>
      </c>
      <c r="AZ136" s="97" t="s">
        <v>28</v>
      </c>
      <c r="BA136" s="97" t="s">
        <v>28</v>
      </c>
      <c r="BB136" s="97" t="s">
        <v>28</v>
      </c>
      <c r="BC136" s="109" t="s">
        <v>28</v>
      </c>
      <c r="BD136" s="110">
        <v>1643</v>
      </c>
      <c r="BE136" s="110">
        <v>1883</v>
      </c>
      <c r="BF136" s="110">
        <v>1823</v>
      </c>
    </row>
    <row r="137" spans="1:104" x14ac:dyDescent="0.3">
      <c r="A137" s="9"/>
      <c r="B137" t="s">
        <v>60</v>
      </c>
      <c r="C137" s="97">
        <v>1526</v>
      </c>
      <c r="D137" s="107">
        <v>2296</v>
      </c>
      <c r="E137" s="108"/>
      <c r="F137" s="98"/>
      <c r="G137" s="98"/>
      <c r="H137" s="98">
        <v>9.9798067700000007E-2</v>
      </c>
      <c r="I137" s="100">
        <v>66.463414634000003</v>
      </c>
      <c r="J137" s="98">
        <v>63.211013690000001</v>
      </c>
      <c r="K137" s="98">
        <v>69.883161603999994</v>
      </c>
      <c r="L137" s="98">
        <v>1.0445284597</v>
      </c>
      <c r="M137" s="98">
        <v>0.99171937300000002</v>
      </c>
      <c r="N137" s="98">
        <v>1.1001496318999999</v>
      </c>
      <c r="O137" s="107">
        <v>1569</v>
      </c>
      <c r="P137" s="107">
        <v>2439</v>
      </c>
      <c r="Q137" s="108"/>
      <c r="R137" s="98"/>
      <c r="S137" s="98"/>
      <c r="T137" s="98">
        <v>0.53969586290000005</v>
      </c>
      <c r="U137" s="100">
        <v>64.329643296</v>
      </c>
      <c r="V137" s="98">
        <v>61.224029487999999</v>
      </c>
      <c r="W137" s="98">
        <v>67.592790629000007</v>
      </c>
      <c r="X137" s="98">
        <v>1.0160932440999999</v>
      </c>
      <c r="Y137" s="98">
        <v>0.96554947459999996</v>
      </c>
      <c r="Z137" s="98">
        <v>1.0692828362</v>
      </c>
      <c r="AA137" s="107">
        <v>1596</v>
      </c>
      <c r="AB137" s="107">
        <v>2483</v>
      </c>
      <c r="AC137" s="108"/>
      <c r="AD137" s="98"/>
      <c r="AE137" s="98"/>
      <c r="AF137" s="98">
        <v>0.19422671859999999</v>
      </c>
      <c r="AG137" s="100">
        <v>64.277084172000002</v>
      </c>
      <c r="AH137" s="98">
        <v>61.199726155</v>
      </c>
      <c r="AI137" s="98">
        <v>67.509183606999997</v>
      </c>
      <c r="AJ137" s="98">
        <v>1.0339911045000001</v>
      </c>
      <c r="AK137" s="98">
        <v>0.98310428439999997</v>
      </c>
      <c r="AL137" s="98">
        <v>1.0875118960000001</v>
      </c>
      <c r="AM137" s="98">
        <v>0.98165755129999999</v>
      </c>
      <c r="AN137" s="98">
        <v>0.99918297190000005</v>
      </c>
      <c r="AO137" s="98">
        <v>0.93193036380000005</v>
      </c>
      <c r="AP137" s="98">
        <v>1.0712888540000001</v>
      </c>
      <c r="AQ137" s="98">
        <v>0.3640944129</v>
      </c>
      <c r="AR137" s="98">
        <v>0.96789555049999998</v>
      </c>
      <c r="AS137" s="98">
        <v>0.90203790900000003</v>
      </c>
      <c r="AT137" s="98">
        <v>1.0385614478</v>
      </c>
      <c r="AU137" s="97" t="s">
        <v>28</v>
      </c>
      <c r="AV137" s="97" t="s">
        <v>28</v>
      </c>
      <c r="AW137" s="97" t="s">
        <v>28</v>
      </c>
      <c r="AX137" s="97" t="s">
        <v>28</v>
      </c>
      <c r="AY137" s="97" t="s">
        <v>28</v>
      </c>
      <c r="AZ137" s="97" t="s">
        <v>28</v>
      </c>
      <c r="BA137" s="97" t="s">
        <v>28</v>
      </c>
      <c r="BB137" s="97" t="s">
        <v>28</v>
      </c>
      <c r="BC137" s="109" t="s">
        <v>28</v>
      </c>
      <c r="BD137" s="110">
        <v>1526</v>
      </c>
      <c r="BE137" s="110">
        <v>1569</v>
      </c>
      <c r="BF137" s="110">
        <v>1596</v>
      </c>
      <c r="CO137" s="4"/>
    </row>
    <row r="138" spans="1:104" x14ac:dyDescent="0.3">
      <c r="A138" s="9"/>
      <c r="B138" t="s">
        <v>166</v>
      </c>
      <c r="C138" s="97">
        <v>13223</v>
      </c>
      <c r="D138" s="107">
        <v>20688</v>
      </c>
      <c r="E138" s="108"/>
      <c r="F138" s="98"/>
      <c r="G138" s="98"/>
      <c r="H138" s="98" t="s">
        <v>28</v>
      </c>
      <c r="I138" s="100">
        <v>63.916279969000001</v>
      </c>
      <c r="J138" s="98">
        <v>62.836093622999996</v>
      </c>
      <c r="K138" s="98">
        <v>65.015035300999998</v>
      </c>
      <c r="L138" s="98" t="s">
        <v>28</v>
      </c>
      <c r="M138" s="98" t="s">
        <v>28</v>
      </c>
      <c r="N138" s="98" t="s">
        <v>28</v>
      </c>
      <c r="O138" s="107">
        <v>14767</v>
      </c>
      <c r="P138" s="107">
        <v>23082</v>
      </c>
      <c r="Q138" s="108"/>
      <c r="R138" s="98"/>
      <c r="S138" s="98"/>
      <c r="T138" s="98">
        <v>0.63669426539999996</v>
      </c>
      <c r="U138" s="100">
        <v>63.976258555999998</v>
      </c>
      <c r="V138" s="98">
        <v>62.952675294000002</v>
      </c>
      <c r="W138" s="98">
        <v>65.016484839</v>
      </c>
      <c r="X138" s="98">
        <v>1.0054371434</v>
      </c>
      <c r="Y138" s="98">
        <v>0.98306656010000004</v>
      </c>
      <c r="Z138" s="98">
        <v>1.0283167898000001</v>
      </c>
      <c r="AA138" s="107">
        <v>16037</v>
      </c>
      <c r="AB138" s="107">
        <v>25287</v>
      </c>
      <c r="AC138" s="108"/>
      <c r="AD138" s="98"/>
      <c r="AE138" s="98"/>
      <c r="AF138" s="98">
        <v>0.2072588088</v>
      </c>
      <c r="AG138" s="100">
        <v>63.419939098999997</v>
      </c>
      <c r="AH138" s="98">
        <v>62.445945964000003</v>
      </c>
      <c r="AI138" s="98">
        <v>64.409123975</v>
      </c>
      <c r="AJ138" s="98">
        <v>1.0137304089000001</v>
      </c>
      <c r="AK138" s="98">
        <v>0.99247191379999999</v>
      </c>
      <c r="AL138" s="98">
        <v>1.0354442555000001</v>
      </c>
      <c r="AM138" s="98">
        <v>0.73900128239999996</v>
      </c>
      <c r="AN138" s="98">
        <v>1.0041760827999999</v>
      </c>
      <c r="AO138" s="98">
        <v>0.97985766689999998</v>
      </c>
      <c r="AP138" s="98">
        <v>1.0290980407999999</v>
      </c>
      <c r="AQ138" s="98">
        <v>0.80306907699999996</v>
      </c>
      <c r="AR138" s="98">
        <v>1.0031889878</v>
      </c>
      <c r="AS138" s="98">
        <v>0.97839690469999996</v>
      </c>
      <c r="AT138" s="98">
        <v>1.0286092897000001</v>
      </c>
      <c r="AU138" s="97" t="s">
        <v>28</v>
      </c>
      <c r="AV138" s="97" t="s">
        <v>28</v>
      </c>
      <c r="AW138" s="97" t="s">
        <v>28</v>
      </c>
      <c r="AX138" s="97" t="s">
        <v>28</v>
      </c>
      <c r="AY138" s="97" t="s">
        <v>28</v>
      </c>
      <c r="AZ138" s="97" t="s">
        <v>28</v>
      </c>
      <c r="BA138" s="97" t="s">
        <v>28</v>
      </c>
      <c r="BB138" s="97" t="s">
        <v>28</v>
      </c>
      <c r="BC138" s="109" t="s">
        <v>28</v>
      </c>
      <c r="BD138" s="110">
        <v>13223</v>
      </c>
      <c r="BE138" s="110">
        <v>14767</v>
      </c>
      <c r="BF138" s="110">
        <v>16037</v>
      </c>
      <c r="BQ138" s="46"/>
      <c r="CZ138" s="4"/>
    </row>
    <row r="139" spans="1:104" s="3" customFormat="1" x14ac:dyDescent="0.3">
      <c r="A139" s="9" t="s">
        <v>233</v>
      </c>
      <c r="B139" s="3" t="s">
        <v>126</v>
      </c>
      <c r="C139" s="103">
        <v>219</v>
      </c>
      <c r="D139" s="104">
        <v>307</v>
      </c>
      <c r="E139" s="99"/>
      <c r="F139" s="105"/>
      <c r="G139" s="105"/>
      <c r="H139" s="105">
        <v>9.2323923000000002E-2</v>
      </c>
      <c r="I139" s="106">
        <v>71.335504885999995</v>
      </c>
      <c r="J139" s="105">
        <v>62.486596374999998</v>
      </c>
      <c r="K139" s="105">
        <v>81.437533047000002</v>
      </c>
      <c r="L139" s="105">
        <v>1.1210974557</v>
      </c>
      <c r="M139" s="105">
        <v>0.98138516210000004</v>
      </c>
      <c r="N139" s="105">
        <v>1.2806995189999999</v>
      </c>
      <c r="O139" s="104">
        <v>194</v>
      </c>
      <c r="P139" s="104">
        <v>297</v>
      </c>
      <c r="Q139" s="99"/>
      <c r="R139" s="105"/>
      <c r="S139" s="105"/>
      <c r="T139" s="105">
        <v>0.66469468539999998</v>
      </c>
      <c r="U139" s="106">
        <v>65.319865320000005</v>
      </c>
      <c r="V139" s="105">
        <v>56.745649516</v>
      </c>
      <c r="W139" s="105">
        <v>75.189637297999994</v>
      </c>
      <c r="X139" s="105">
        <v>1.0317339014</v>
      </c>
      <c r="Y139" s="105">
        <v>0.89581073929999999</v>
      </c>
      <c r="Z139" s="105">
        <v>1.1882809578</v>
      </c>
      <c r="AA139" s="104">
        <v>178</v>
      </c>
      <c r="AB139" s="104">
        <v>305</v>
      </c>
      <c r="AC139" s="99"/>
      <c r="AD139" s="105"/>
      <c r="AE139" s="105"/>
      <c r="AF139" s="105">
        <v>0.40112746519999998</v>
      </c>
      <c r="AG139" s="106">
        <v>58.360655737999998</v>
      </c>
      <c r="AH139" s="105">
        <v>50.387163395000002</v>
      </c>
      <c r="AI139" s="105">
        <v>67.595909526</v>
      </c>
      <c r="AJ139" s="105">
        <v>0.93881668200000001</v>
      </c>
      <c r="AK139" s="105">
        <v>0.81016610089999996</v>
      </c>
      <c r="AL139" s="105">
        <v>1.0878963725999999</v>
      </c>
      <c r="AM139" s="105">
        <v>0.27774768979999997</v>
      </c>
      <c r="AN139" s="105">
        <v>0.89345952340000001</v>
      </c>
      <c r="AO139" s="105">
        <v>0.72900018470000005</v>
      </c>
      <c r="AP139" s="105">
        <v>1.0950201889</v>
      </c>
      <c r="AQ139" s="105">
        <v>0.37156832620000002</v>
      </c>
      <c r="AR139" s="105">
        <v>0.91567117139999998</v>
      </c>
      <c r="AS139" s="105">
        <v>0.75477214459999997</v>
      </c>
      <c r="AT139" s="105">
        <v>1.1108699494000001</v>
      </c>
      <c r="AU139" s="103" t="s">
        <v>28</v>
      </c>
      <c r="AV139" s="103" t="s">
        <v>28</v>
      </c>
      <c r="AW139" s="103" t="s">
        <v>28</v>
      </c>
      <c r="AX139" s="103" t="s">
        <v>28</v>
      </c>
      <c r="AY139" s="103" t="s">
        <v>28</v>
      </c>
      <c r="AZ139" s="103" t="s">
        <v>28</v>
      </c>
      <c r="BA139" s="103" t="s">
        <v>28</v>
      </c>
      <c r="BB139" s="103" t="s">
        <v>28</v>
      </c>
      <c r="BC139" s="101" t="s">
        <v>28</v>
      </c>
      <c r="BD139" s="102">
        <v>219</v>
      </c>
      <c r="BE139" s="102">
        <v>194</v>
      </c>
      <c r="BF139" s="102">
        <v>178</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K26" sqref="K26"/>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35" max="35" width="11.44140625" customWidth="1"/>
    <col min="38" max="38" width="14" style="17" customWidth="1"/>
    <col min="52" max="52" width="11.664062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431</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441</v>
      </c>
      <c r="BN6" s="6"/>
      <c r="BO6" s="6"/>
      <c r="BP6" s="6"/>
      <c r="BQ6" s="6"/>
      <c r="BR6" s="11"/>
      <c r="BS6" s="11"/>
      <c r="BT6" s="11"/>
      <c r="BU6" s="11"/>
    </row>
    <row r="7" spans="1:77" x14ac:dyDescent="0.3">
      <c r="A7" s="8" t="s">
        <v>37</v>
      </c>
      <c r="B7" s="97" t="s">
        <v>1</v>
      </c>
      <c r="C7" s="97" t="s">
        <v>2</v>
      </c>
      <c r="D7" s="111" t="s">
        <v>3</v>
      </c>
      <c r="E7" s="98" t="s">
        <v>4</v>
      </c>
      <c r="F7" s="98" t="s">
        <v>5</v>
      </c>
      <c r="G7" s="98" t="s">
        <v>6</v>
      </c>
      <c r="H7" s="100" t="s">
        <v>7</v>
      </c>
      <c r="I7" s="98" t="s">
        <v>153</v>
      </c>
      <c r="J7" s="98" t="s">
        <v>154</v>
      </c>
      <c r="K7" s="98" t="s">
        <v>8</v>
      </c>
      <c r="L7" s="98" t="s">
        <v>9</v>
      </c>
      <c r="M7" s="98" t="s">
        <v>10</v>
      </c>
      <c r="N7" s="98" t="s">
        <v>243</v>
      </c>
      <c r="O7" s="97" t="s">
        <v>244</v>
      </c>
      <c r="P7" s="97" t="s">
        <v>245</v>
      </c>
      <c r="Q7" s="97" t="s">
        <v>246</v>
      </c>
      <c r="R7" s="97" t="s">
        <v>247</v>
      </c>
      <c r="S7" s="97" t="s">
        <v>11</v>
      </c>
      <c r="T7" s="97" t="s">
        <v>12</v>
      </c>
      <c r="U7" s="111" t="s">
        <v>13</v>
      </c>
      <c r="V7" s="97" t="s">
        <v>14</v>
      </c>
      <c r="W7" s="97" t="s">
        <v>15</v>
      </c>
      <c r="X7" s="97" t="s">
        <v>16</v>
      </c>
      <c r="Y7" s="100" t="s">
        <v>17</v>
      </c>
      <c r="Z7" s="97" t="s">
        <v>155</v>
      </c>
      <c r="AA7" s="97" t="s">
        <v>156</v>
      </c>
      <c r="AB7" s="97" t="s">
        <v>18</v>
      </c>
      <c r="AC7" s="97" t="s">
        <v>19</v>
      </c>
      <c r="AD7" s="97" t="s">
        <v>20</v>
      </c>
      <c r="AE7" s="97" t="s">
        <v>248</v>
      </c>
      <c r="AF7" s="97" t="s">
        <v>249</v>
      </c>
      <c r="AG7" s="97" t="s">
        <v>250</v>
      </c>
      <c r="AH7" s="97" t="s">
        <v>251</v>
      </c>
      <c r="AI7" s="97" t="s">
        <v>252</v>
      </c>
      <c r="AJ7" s="97" t="s">
        <v>209</v>
      </c>
      <c r="AK7" s="97" t="s">
        <v>210</v>
      </c>
      <c r="AL7" s="111" t="s">
        <v>211</v>
      </c>
      <c r="AM7" s="97" t="s">
        <v>212</v>
      </c>
      <c r="AN7" s="97" t="s">
        <v>213</v>
      </c>
      <c r="AO7" s="97" t="s">
        <v>214</v>
      </c>
      <c r="AP7" s="100" t="s">
        <v>215</v>
      </c>
      <c r="AQ7" s="97" t="s">
        <v>216</v>
      </c>
      <c r="AR7" s="97" t="s">
        <v>217</v>
      </c>
      <c r="AS7" s="97" t="s">
        <v>218</v>
      </c>
      <c r="AT7" s="97" t="s">
        <v>219</v>
      </c>
      <c r="AU7" s="97" t="s">
        <v>220</v>
      </c>
      <c r="AV7" s="97" t="s">
        <v>253</v>
      </c>
      <c r="AW7" s="97" t="s">
        <v>254</v>
      </c>
      <c r="AX7" s="97" t="s">
        <v>255</v>
      </c>
      <c r="AY7" s="97" t="s">
        <v>256</v>
      </c>
      <c r="AZ7" s="97" t="s">
        <v>257</v>
      </c>
      <c r="BA7" s="97" t="s">
        <v>258</v>
      </c>
      <c r="BB7" s="97" t="s">
        <v>221</v>
      </c>
      <c r="BC7" s="97" t="s">
        <v>222</v>
      </c>
      <c r="BD7" s="97" t="s">
        <v>223</v>
      </c>
      <c r="BE7" s="97" t="s">
        <v>224</v>
      </c>
      <c r="BF7" s="97" t="s">
        <v>259</v>
      </c>
      <c r="BG7" s="97" t="s">
        <v>21</v>
      </c>
      <c r="BH7" s="97" t="s">
        <v>22</v>
      </c>
      <c r="BI7" s="97" t="s">
        <v>23</v>
      </c>
      <c r="BJ7" s="97" t="s">
        <v>24</v>
      </c>
      <c r="BK7" s="97" t="s">
        <v>157</v>
      </c>
      <c r="BL7" s="97" t="s">
        <v>158</v>
      </c>
      <c r="BM7" s="97" t="s">
        <v>225</v>
      </c>
      <c r="BN7" s="97" t="s">
        <v>260</v>
      </c>
      <c r="BO7" s="97" t="s">
        <v>261</v>
      </c>
      <c r="BP7" s="97" t="s">
        <v>262</v>
      </c>
      <c r="BQ7" s="97" t="s">
        <v>159</v>
      </c>
      <c r="BR7" s="98" t="s">
        <v>226</v>
      </c>
      <c r="BS7" s="98" t="s">
        <v>25</v>
      </c>
      <c r="BT7" s="98" t="s">
        <v>26</v>
      </c>
      <c r="BU7" s="98" t="s">
        <v>227</v>
      </c>
      <c r="BV7" s="101" t="s">
        <v>27</v>
      </c>
      <c r="BW7" s="102" t="s">
        <v>129</v>
      </c>
      <c r="BX7" s="102" t="s">
        <v>130</v>
      </c>
      <c r="BY7" s="102" t="s">
        <v>228</v>
      </c>
    </row>
    <row r="8" spans="1:77" x14ac:dyDescent="0.3">
      <c r="A8" t="s">
        <v>38</v>
      </c>
      <c r="B8" s="97">
        <v>369</v>
      </c>
      <c r="C8" s="97">
        <v>616</v>
      </c>
      <c r="D8" s="111"/>
      <c r="E8" s="98"/>
      <c r="F8" s="98"/>
      <c r="G8" s="98">
        <v>0.2501388906</v>
      </c>
      <c r="H8" s="100">
        <v>59.902597403000001</v>
      </c>
      <c r="I8" s="98">
        <v>54.092103659000003</v>
      </c>
      <c r="J8" s="98">
        <v>66.337245788000004</v>
      </c>
      <c r="K8" s="98">
        <v>0.941419699</v>
      </c>
      <c r="L8" s="98">
        <v>0.84938026359999996</v>
      </c>
      <c r="M8" s="98">
        <v>1.0434325915</v>
      </c>
      <c r="N8" s="98" t="s">
        <v>28</v>
      </c>
      <c r="O8" s="97" t="s">
        <v>28</v>
      </c>
      <c r="P8" s="97" t="s">
        <v>28</v>
      </c>
      <c r="Q8" s="97" t="s">
        <v>28</v>
      </c>
      <c r="R8" s="97" t="s">
        <v>28</v>
      </c>
      <c r="S8" s="97">
        <v>292</v>
      </c>
      <c r="T8" s="97">
        <v>523</v>
      </c>
      <c r="U8" s="111"/>
      <c r="V8" s="98"/>
      <c r="W8" s="98"/>
      <c r="X8" s="98">
        <v>3.2708898E-2</v>
      </c>
      <c r="Y8" s="100">
        <v>55.831739962</v>
      </c>
      <c r="Z8" s="98">
        <v>49.781543734000003</v>
      </c>
      <c r="AA8" s="98">
        <v>62.617246340000001</v>
      </c>
      <c r="AB8" s="98">
        <v>0.88186799849999997</v>
      </c>
      <c r="AC8" s="98">
        <v>0.78577496130000002</v>
      </c>
      <c r="AD8" s="98">
        <v>0.98971232880000004</v>
      </c>
      <c r="AE8" s="97" t="s">
        <v>28</v>
      </c>
      <c r="AF8" s="97" t="s">
        <v>28</v>
      </c>
      <c r="AG8" s="97" t="s">
        <v>28</v>
      </c>
      <c r="AH8" s="97" t="s">
        <v>28</v>
      </c>
      <c r="AI8" s="97" t="s">
        <v>28</v>
      </c>
      <c r="AJ8" s="97">
        <v>297</v>
      </c>
      <c r="AK8" s="97">
        <v>599</v>
      </c>
      <c r="AL8" s="111"/>
      <c r="AM8" s="98"/>
      <c r="AN8" s="98"/>
      <c r="AO8" s="98">
        <v>1.060773E-4</v>
      </c>
      <c r="AP8" s="100">
        <v>49.582637730000002</v>
      </c>
      <c r="AQ8" s="98">
        <v>44.252509480999997</v>
      </c>
      <c r="AR8" s="98">
        <v>55.554769505000003</v>
      </c>
      <c r="AS8" s="98">
        <v>0.79760939710000001</v>
      </c>
      <c r="AT8" s="98">
        <v>0.71142990149999996</v>
      </c>
      <c r="AU8" s="98">
        <v>0.89422829849999996</v>
      </c>
      <c r="AV8" s="97" t="s">
        <v>28</v>
      </c>
      <c r="AW8" s="97" t="s">
        <v>28</v>
      </c>
      <c r="AX8" s="97" t="s">
        <v>28</v>
      </c>
      <c r="AY8" s="97" t="s">
        <v>28</v>
      </c>
      <c r="AZ8" s="97" t="s">
        <v>28</v>
      </c>
      <c r="BA8" s="97" t="s">
        <v>28</v>
      </c>
      <c r="BB8" s="97" t="s">
        <v>28</v>
      </c>
      <c r="BC8" s="97" t="s">
        <v>28</v>
      </c>
      <c r="BD8" s="97" t="s">
        <v>28</v>
      </c>
      <c r="BE8" s="97" t="s">
        <v>28</v>
      </c>
      <c r="BF8" s="97" t="s">
        <v>28</v>
      </c>
      <c r="BG8" s="97" t="s">
        <v>28</v>
      </c>
      <c r="BH8" s="97" t="s">
        <v>28</v>
      </c>
      <c r="BI8" s="97" t="s">
        <v>28</v>
      </c>
      <c r="BJ8" s="97" t="s">
        <v>28</v>
      </c>
      <c r="BK8" s="97" t="s">
        <v>28</v>
      </c>
      <c r="BL8" s="97" t="s">
        <v>28</v>
      </c>
      <c r="BM8" s="97">
        <v>3</v>
      </c>
      <c r="BN8" s="97" t="s">
        <v>28</v>
      </c>
      <c r="BO8" s="97" t="s">
        <v>28</v>
      </c>
      <c r="BP8" s="97" t="s">
        <v>28</v>
      </c>
      <c r="BQ8" s="97" t="s">
        <v>28</v>
      </c>
      <c r="BR8" s="98" t="s">
        <v>28</v>
      </c>
      <c r="BS8" s="98" t="s">
        <v>28</v>
      </c>
      <c r="BT8" s="98" t="s">
        <v>28</v>
      </c>
      <c r="BU8" s="98" t="s">
        <v>28</v>
      </c>
      <c r="BV8" s="109">
        <v>3</v>
      </c>
      <c r="BW8" s="110">
        <v>369</v>
      </c>
      <c r="BX8" s="110">
        <v>292</v>
      </c>
      <c r="BY8" s="110">
        <v>297</v>
      </c>
    </row>
    <row r="9" spans="1:77" x14ac:dyDescent="0.3">
      <c r="A9" t="s">
        <v>39</v>
      </c>
      <c r="B9" s="97">
        <v>1646</v>
      </c>
      <c r="C9" s="97">
        <v>2695</v>
      </c>
      <c r="D9" s="111"/>
      <c r="E9" s="98"/>
      <c r="F9" s="98"/>
      <c r="G9" s="98">
        <v>0.1088794872</v>
      </c>
      <c r="H9" s="100">
        <v>61.076066789999999</v>
      </c>
      <c r="I9" s="98">
        <v>58.195644401000003</v>
      </c>
      <c r="J9" s="98">
        <v>64.099057118999994</v>
      </c>
      <c r="K9" s="98">
        <v>0.95986175730000001</v>
      </c>
      <c r="L9" s="98">
        <v>0.91297505499999998</v>
      </c>
      <c r="M9" s="98">
        <v>1.0091563709</v>
      </c>
      <c r="N9" s="98" t="s">
        <v>421</v>
      </c>
      <c r="O9" s="98">
        <v>1.0643321042</v>
      </c>
      <c r="P9" s="98">
        <v>1.0104430892</v>
      </c>
      <c r="Q9" s="98">
        <v>1.1210951316</v>
      </c>
      <c r="R9" s="105">
        <v>1.86801908E-2</v>
      </c>
      <c r="S9" s="97">
        <v>1949</v>
      </c>
      <c r="T9" s="97">
        <v>3369</v>
      </c>
      <c r="U9" s="111"/>
      <c r="V9" s="98"/>
      <c r="W9" s="98"/>
      <c r="X9" s="98">
        <v>1.2631059999999999E-4</v>
      </c>
      <c r="Y9" s="100">
        <v>57.850994360000001</v>
      </c>
      <c r="Z9" s="98">
        <v>55.338828939000003</v>
      </c>
      <c r="AA9" s="98">
        <v>60.477202222000003</v>
      </c>
      <c r="AB9" s="98">
        <v>0.91376232670000002</v>
      </c>
      <c r="AC9" s="98">
        <v>0.87258668790000005</v>
      </c>
      <c r="AD9" s="98">
        <v>0.95688096239999998</v>
      </c>
      <c r="AE9" s="97" t="s">
        <v>44</v>
      </c>
      <c r="AF9" s="98">
        <v>1.0755025012999999</v>
      </c>
      <c r="AG9" s="98">
        <v>1.0238379204000001</v>
      </c>
      <c r="AH9" s="98">
        <v>1.1297741638000001</v>
      </c>
      <c r="AI9" s="105">
        <v>3.7569659E-3</v>
      </c>
      <c r="AJ9" s="97">
        <v>2136</v>
      </c>
      <c r="AK9" s="97">
        <v>3631</v>
      </c>
      <c r="AL9" s="111"/>
      <c r="AM9" s="98"/>
      <c r="AN9" s="98"/>
      <c r="AO9" s="98">
        <v>1.4030453199999999E-2</v>
      </c>
      <c r="AP9" s="100">
        <v>58.826769485</v>
      </c>
      <c r="AQ9" s="98">
        <v>56.384203886000002</v>
      </c>
      <c r="AR9" s="98">
        <v>61.375147108</v>
      </c>
      <c r="AS9" s="98">
        <v>0.94631480469999996</v>
      </c>
      <c r="AT9" s="98">
        <v>0.90555553170000003</v>
      </c>
      <c r="AU9" s="98">
        <v>0.98890866239999997</v>
      </c>
      <c r="AV9" s="97" t="s">
        <v>238</v>
      </c>
      <c r="AW9" s="98">
        <v>1.0882324748000001</v>
      </c>
      <c r="AX9" s="98">
        <v>1.0400370776000001</v>
      </c>
      <c r="AY9" s="98">
        <v>1.1386612504</v>
      </c>
      <c r="AZ9" s="105">
        <v>2.5369489999999998E-4</v>
      </c>
      <c r="BA9" s="98" t="s">
        <v>239</v>
      </c>
      <c r="BB9" s="98">
        <v>0.73029388890000002</v>
      </c>
      <c r="BC9" s="98">
        <v>1.0359308615</v>
      </c>
      <c r="BD9" s="98">
        <v>0.84755671509999997</v>
      </c>
      <c r="BE9" s="98">
        <v>1.2661721990000001</v>
      </c>
      <c r="BF9" s="97" t="s">
        <v>236</v>
      </c>
      <c r="BG9" s="98">
        <v>0.77496321509999999</v>
      </c>
      <c r="BH9" s="98">
        <v>1.0318172578</v>
      </c>
      <c r="BI9" s="98">
        <v>0.83242741379999996</v>
      </c>
      <c r="BJ9" s="98">
        <v>1.2789665932000001</v>
      </c>
      <c r="BK9" s="97" t="s">
        <v>28</v>
      </c>
      <c r="BL9" s="97">
        <v>2</v>
      </c>
      <c r="BM9" s="97" t="s">
        <v>28</v>
      </c>
      <c r="BN9" s="97" t="s">
        <v>432</v>
      </c>
      <c r="BO9" s="97" t="s">
        <v>432</v>
      </c>
      <c r="BP9" s="97" t="s">
        <v>432</v>
      </c>
      <c r="BQ9" s="97" t="s">
        <v>28</v>
      </c>
      <c r="BR9" s="98" t="s">
        <v>28</v>
      </c>
      <c r="BS9" s="98" t="s">
        <v>28</v>
      </c>
      <c r="BT9" s="98" t="s">
        <v>28</v>
      </c>
      <c r="BU9" s="98" t="s">
        <v>28</v>
      </c>
      <c r="BV9" s="109">
        <v>2</v>
      </c>
      <c r="BW9" s="110">
        <v>1646</v>
      </c>
      <c r="BX9" s="110">
        <v>1949</v>
      </c>
      <c r="BY9" s="110">
        <v>2136</v>
      </c>
    </row>
    <row r="10" spans="1:77" x14ac:dyDescent="0.3">
      <c r="A10" t="s">
        <v>31</v>
      </c>
      <c r="B10" s="97">
        <v>1646</v>
      </c>
      <c r="C10" s="97">
        <v>2622</v>
      </c>
      <c r="D10" s="111"/>
      <c r="E10" s="98"/>
      <c r="F10" s="98"/>
      <c r="G10" s="98">
        <v>0.59712427050000005</v>
      </c>
      <c r="H10" s="100">
        <v>62.776506484000002</v>
      </c>
      <c r="I10" s="98">
        <v>59.815889267999999</v>
      </c>
      <c r="J10" s="98">
        <v>65.883660922000004</v>
      </c>
      <c r="K10" s="98">
        <v>0.98658559729999995</v>
      </c>
      <c r="L10" s="98">
        <v>0.93839350610000005</v>
      </c>
      <c r="M10" s="98">
        <v>1.0372526391000001</v>
      </c>
      <c r="N10" s="98" t="s">
        <v>28</v>
      </c>
      <c r="O10" s="98" t="s">
        <v>28</v>
      </c>
      <c r="P10" s="98" t="s">
        <v>28</v>
      </c>
      <c r="Q10" s="98" t="s">
        <v>28</v>
      </c>
      <c r="R10" s="105" t="s">
        <v>28</v>
      </c>
      <c r="S10" s="97">
        <v>1968</v>
      </c>
      <c r="T10" s="97">
        <v>3066</v>
      </c>
      <c r="U10" s="111"/>
      <c r="V10" s="98"/>
      <c r="W10" s="98"/>
      <c r="X10" s="98">
        <v>0.55687552009999997</v>
      </c>
      <c r="Y10" s="100">
        <v>64.187866928000005</v>
      </c>
      <c r="Z10" s="98">
        <v>61.413716374000003</v>
      </c>
      <c r="AA10" s="98">
        <v>67.087330062000007</v>
      </c>
      <c r="AB10" s="98">
        <v>1.0138538720000001</v>
      </c>
      <c r="AC10" s="98">
        <v>0.96836819289999998</v>
      </c>
      <c r="AD10" s="98">
        <v>1.0614760803000001</v>
      </c>
      <c r="AE10" s="97" t="s">
        <v>28</v>
      </c>
      <c r="AF10" s="98" t="s">
        <v>28</v>
      </c>
      <c r="AG10" s="98" t="s">
        <v>28</v>
      </c>
      <c r="AH10" s="98" t="s">
        <v>28</v>
      </c>
      <c r="AI10" s="105" t="s">
        <v>28</v>
      </c>
      <c r="AJ10" s="97">
        <v>2020</v>
      </c>
      <c r="AK10" s="97">
        <v>3488</v>
      </c>
      <c r="AL10" s="111"/>
      <c r="AM10" s="98"/>
      <c r="AN10" s="98"/>
      <c r="AO10" s="98">
        <v>2.1210630999999999E-3</v>
      </c>
      <c r="AP10" s="100">
        <v>57.912844036999999</v>
      </c>
      <c r="AQ10" s="98">
        <v>55.441619436000003</v>
      </c>
      <c r="AR10" s="98">
        <v>60.494219659000002</v>
      </c>
      <c r="AS10" s="98">
        <v>0.93161297440000002</v>
      </c>
      <c r="AT10" s="98">
        <v>0.89045548620000003</v>
      </c>
      <c r="AU10" s="98">
        <v>0.97467279110000005</v>
      </c>
      <c r="AV10" s="97" t="s">
        <v>28</v>
      </c>
      <c r="AW10" s="98" t="s">
        <v>28</v>
      </c>
      <c r="AX10" s="98" t="s">
        <v>28</v>
      </c>
      <c r="AY10" s="98" t="s">
        <v>28</v>
      </c>
      <c r="AZ10" s="105" t="s">
        <v>28</v>
      </c>
      <c r="BA10" s="98" t="s">
        <v>28</v>
      </c>
      <c r="BB10" s="98" t="s">
        <v>28</v>
      </c>
      <c r="BC10" s="98" t="s">
        <v>28</v>
      </c>
      <c r="BD10" s="98" t="s">
        <v>28</v>
      </c>
      <c r="BE10" s="98" t="s">
        <v>28</v>
      </c>
      <c r="BF10" s="97" t="s">
        <v>28</v>
      </c>
      <c r="BG10" s="98" t="s">
        <v>28</v>
      </c>
      <c r="BH10" s="98" t="s">
        <v>28</v>
      </c>
      <c r="BI10" s="98" t="s">
        <v>28</v>
      </c>
      <c r="BJ10" s="98" t="s">
        <v>28</v>
      </c>
      <c r="BK10" s="97" t="s">
        <v>28</v>
      </c>
      <c r="BL10" s="97" t="s">
        <v>28</v>
      </c>
      <c r="BM10" s="97">
        <v>3</v>
      </c>
      <c r="BN10" s="97" t="s">
        <v>28</v>
      </c>
      <c r="BO10" s="97" t="s">
        <v>28</v>
      </c>
      <c r="BP10" s="97" t="s">
        <v>28</v>
      </c>
      <c r="BQ10" s="97" t="s">
        <v>28</v>
      </c>
      <c r="BR10" s="98" t="s">
        <v>28</v>
      </c>
      <c r="BS10" s="98" t="s">
        <v>28</v>
      </c>
      <c r="BT10" s="98" t="s">
        <v>28</v>
      </c>
      <c r="BU10" s="98" t="s">
        <v>28</v>
      </c>
      <c r="BV10" s="109">
        <v>3</v>
      </c>
      <c r="BW10" s="110">
        <v>1646</v>
      </c>
      <c r="BX10" s="110">
        <v>1968</v>
      </c>
      <c r="BY10" s="110">
        <v>2020</v>
      </c>
    </row>
    <row r="11" spans="1:77" x14ac:dyDescent="0.3">
      <c r="A11" t="s">
        <v>32</v>
      </c>
      <c r="B11" s="97">
        <v>1488</v>
      </c>
      <c r="C11" s="97">
        <v>2315</v>
      </c>
      <c r="D11" s="111"/>
      <c r="E11" s="98"/>
      <c r="F11" s="98"/>
      <c r="G11" s="98">
        <v>0.70590712069999995</v>
      </c>
      <c r="H11" s="100">
        <v>64.276457883000006</v>
      </c>
      <c r="I11" s="98">
        <v>61.092171716000003</v>
      </c>
      <c r="J11" s="98">
        <v>67.626717498999994</v>
      </c>
      <c r="K11" s="98">
        <v>1.010158595</v>
      </c>
      <c r="L11" s="98">
        <v>0.95849664530000001</v>
      </c>
      <c r="M11" s="98">
        <v>1.0646050689</v>
      </c>
      <c r="N11" s="98" t="s">
        <v>28</v>
      </c>
      <c r="O11" s="98" t="s">
        <v>28</v>
      </c>
      <c r="P11" s="98" t="s">
        <v>28</v>
      </c>
      <c r="Q11" s="98" t="s">
        <v>28</v>
      </c>
      <c r="R11" s="105" t="s">
        <v>28</v>
      </c>
      <c r="S11" s="97">
        <v>1769</v>
      </c>
      <c r="T11" s="97">
        <v>2842</v>
      </c>
      <c r="U11" s="111"/>
      <c r="V11" s="98"/>
      <c r="W11" s="98"/>
      <c r="X11" s="98">
        <v>0.49024276880000001</v>
      </c>
      <c r="Y11" s="100">
        <v>62.244897958999999</v>
      </c>
      <c r="Z11" s="98">
        <v>59.410843393999997</v>
      </c>
      <c r="AA11" s="98">
        <v>65.214144433000001</v>
      </c>
      <c r="AB11" s="98">
        <v>0.9831644799</v>
      </c>
      <c r="AC11" s="98">
        <v>0.93686776319999998</v>
      </c>
      <c r="AD11" s="98">
        <v>1.0317490179</v>
      </c>
      <c r="AE11" s="97" t="s">
        <v>28</v>
      </c>
      <c r="AF11" s="98" t="s">
        <v>28</v>
      </c>
      <c r="AG11" s="98" t="s">
        <v>28</v>
      </c>
      <c r="AH11" s="98" t="s">
        <v>28</v>
      </c>
      <c r="AI11" s="105" t="s">
        <v>28</v>
      </c>
      <c r="AJ11" s="97">
        <v>1970</v>
      </c>
      <c r="AK11" s="97">
        <v>3289</v>
      </c>
      <c r="AL11" s="111"/>
      <c r="AM11" s="98"/>
      <c r="AN11" s="98"/>
      <c r="AO11" s="98">
        <v>0.1111526434</v>
      </c>
      <c r="AP11" s="100">
        <v>59.896625114000003</v>
      </c>
      <c r="AQ11" s="98">
        <v>57.309224333000003</v>
      </c>
      <c r="AR11" s="98">
        <v>62.600842043</v>
      </c>
      <c r="AS11" s="98">
        <v>0.96352500050000001</v>
      </c>
      <c r="AT11" s="98">
        <v>0.92046878990000003</v>
      </c>
      <c r="AU11" s="98">
        <v>1.0085952253999999</v>
      </c>
      <c r="AV11" s="97" t="s">
        <v>28</v>
      </c>
      <c r="AW11" s="98" t="s">
        <v>28</v>
      </c>
      <c r="AX11" s="98" t="s">
        <v>28</v>
      </c>
      <c r="AY11" s="98" t="s">
        <v>28</v>
      </c>
      <c r="AZ11" s="105" t="s">
        <v>28</v>
      </c>
      <c r="BA11" s="98" t="s">
        <v>28</v>
      </c>
      <c r="BB11" s="98" t="s">
        <v>28</v>
      </c>
      <c r="BC11" s="98" t="s">
        <v>28</v>
      </c>
      <c r="BD11" s="98" t="s">
        <v>28</v>
      </c>
      <c r="BE11" s="98" t="s">
        <v>28</v>
      </c>
      <c r="BF11" s="97" t="s">
        <v>28</v>
      </c>
      <c r="BG11" s="98" t="s">
        <v>28</v>
      </c>
      <c r="BH11" s="98" t="s">
        <v>28</v>
      </c>
      <c r="BI11" s="98" t="s">
        <v>28</v>
      </c>
      <c r="BJ11" s="98" t="s">
        <v>28</v>
      </c>
      <c r="BK11" s="97" t="s">
        <v>28</v>
      </c>
      <c r="BL11" s="97" t="s">
        <v>28</v>
      </c>
      <c r="BM11" s="97" t="s">
        <v>28</v>
      </c>
      <c r="BN11" s="97" t="s">
        <v>28</v>
      </c>
      <c r="BO11" s="97" t="s">
        <v>28</v>
      </c>
      <c r="BP11" s="97" t="s">
        <v>28</v>
      </c>
      <c r="BQ11" s="97" t="s">
        <v>28</v>
      </c>
      <c r="BR11" s="98" t="s">
        <v>28</v>
      </c>
      <c r="BS11" s="98" t="s">
        <v>28</v>
      </c>
      <c r="BT11" s="98" t="s">
        <v>28</v>
      </c>
      <c r="BU11" s="98" t="s">
        <v>28</v>
      </c>
      <c r="BV11" s="109" t="s">
        <v>28</v>
      </c>
      <c r="BW11" s="110">
        <v>1488</v>
      </c>
      <c r="BX11" s="110">
        <v>1769</v>
      </c>
      <c r="BY11" s="110">
        <v>1970</v>
      </c>
    </row>
    <row r="12" spans="1:77" x14ac:dyDescent="0.3">
      <c r="A12" t="s">
        <v>33</v>
      </c>
      <c r="B12" s="97">
        <v>1486</v>
      </c>
      <c r="C12" s="97">
        <v>2293</v>
      </c>
      <c r="D12" s="111"/>
      <c r="E12" s="98"/>
      <c r="F12" s="98"/>
      <c r="G12" s="98">
        <v>0.49447180400000001</v>
      </c>
      <c r="H12" s="100">
        <v>64.805931095000005</v>
      </c>
      <c r="I12" s="98">
        <v>61.593309230999999</v>
      </c>
      <c r="J12" s="98">
        <v>68.186118874000002</v>
      </c>
      <c r="K12" s="98">
        <v>1.0184797119</v>
      </c>
      <c r="L12" s="98">
        <v>0.96636022929999998</v>
      </c>
      <c r="M12" s="98">
        <v>1.0734101963</v>
      </c>
      <c r="N12" s="98" t="s">
        <v>28</v>
      </c>
      <c r="O12" s="98" t="s">
        <v>28</v>
      </c>
      <c r="P12" s="98" t="s">
        <v>28</v>
      </c>
      <c r="Q12" s="98" t="s">
        <v>28</v>
      </c>
      <c r="R12" s="105" t="s">
        <v>28</v>
      </c>
      <c r="S12" s="97">
        <v>1595</v>
      </c>
      <c r="T12" s="97">
        <v>2513</v>
      </c>
      <c r="U12" s="111"/>
      <c r="V12" s="98"/>
      <c r="W12" s="98"/>
      <c r="X12" s="98">
        <v>0.92255708810000003</v>
      </c>
      <c r="Y12" s="100">
        <v>63.469956228000001</v>
      </c>
      <c r="Z12" s="98">
        <v>60.430311377000002</v>
      </c>
      <c r="AA12" s="98">
        <v>66.662495223999997</v>
      </c>
      <c r="AB12" s="98">
        <v>1.0025143996000001</v>
      </c>
      <c r="AC12" s="98">
        <v>0.95302017959999996</v>
      </c>
      <c r="AD12" s="98">
        <v>1.0545790560999999</v>
      </c>
      <c r="AE12" s="97" t="s">
        <v>28</v>
      </c>
      <c r="AF12" s="98" t="s">
        <v>28</v>
      </c>
      <c r="AG12" s="98" t="s">
        <v>28</v>
      </c>
      <c r="AH12" s="98" t="s">
        <v>28</v>
      </c>
      <c r="AI12" s="105" t="s">
        <v>28</v>
      </c>
      <c r="AJ12" s="97">
        <v>1863</v>
      </c>
      <c r="AK12" s="97">
        <v>2997</v>
      </c>
      <c r="AL12" s="111"/>
      <c r="AM12" s="98"/>
      <c r="AN12" s="98"/>
      <c r="AO12" s="98">
        <v>0.99898300279999996</v>
      </c>
      <c r="AP12" s="100">
        <v>62.162162162000001</v>
      </c>
      <c r="AQ12" s="98">
        <v>59.402571576</v>
      </c>
      <c r="AR12" s="98">
        <v>65.049951578999995</v>
      </c>
      <c r="AS12" s="98">
        <v>0.99996948429999999</v>
      </c>
      <c r="AT12" s="98">
        <v>0.95413052809999999</v>
      </c>
      <c r="AU12" s="98">
        <v>1.0480106654000001</v>
      </c>
      <c r="AV12" s="97" t="s">
        <v>28</v>
      </c>
      <c r="AW12" s="98" t="s">
        <v>28</v>
      </c>
      <c r="AX12" s="98" t="s">
        <v>28</v>
      </c>
      <c r="AY12" s="98" t="s">
        <v>28</v>
      </c>
      <c r="AZ12" s="105" t="s">
        <v>28</v>
      </c>
      <c r="BA12" s="98" t="s">
        <v>28</v>
      </c>
      <c r="BB12" s="98" t="s">
        <v>28</v>
      </c>
      <c r="BC12" s="98" t="s">
        <v>28</v>
      </c>
      <c r="BD12" s="98" t="s">
        <v>28</v>
      </c>
      <c r="BE12" s="98" t="s">
        <v>28</v>
      </c>
      <c r="BF12" s="97" t="s">
        <v>28</v>
      </c>
      <c r="BG12" s="98" t="s">
        <v>28</v>
      </c>
      <c r="BH12" s="98" t="s">
        <v>28</v>
      </c>
      <c r="BI12" s="98" t="s">
        <v>28</v>
      </c>
      <c r="BJ12" s="98" t="s">
        <v>28</v>
      </c>
      <c r="BK12" s="97" t="s">
        <v>28</v>
      </c>
      <c r="BL12" s="97" t="s">
        <v>28</v>
      </c>
      <c r="BM12" s="97" t="s">
        <v>28</v>
      </c>
      <c r="BN12" s="97" t="s">
        <v>28</v>
      </c>
      <c r="BO12" s="97" t="s">
        <v>28</v>
      </c>
      <c r="BP12" s="97" t="s">
        <v>28</v>
      </c>
      <c r="BQ12" s="97" t="s">
        <v>28</v>
      </c>
      <c r="BR12" s="98" t="s">
        <v>28</v>
      </c>
      <c r="BS12" s="98" t="s">
        <v>28</v>
      </c>
      <c r="BT12" s="98" t="s">
        <v>28</v>
      </c>
      <c r="BU12" s="98" t="s">
        <v>28</v>
      </c>
      <c r="BV12" s="109" t="s">
        <v>28</v>
      </c>
      <c r="BW12" s="110">
        <v>1486</v>
      </c>
      <c r="BX12" s="110">
        <v>1595</v>
      </c>
      <c r="BY12" s="110">
        <v>1863</v>
      </c>
    </row>
    <row r="13" spans="1:77" x14ac:dyDescent="0.3">
      <c r="A13" t="s">
        <v>40</v>
      </c>
      <c r="B13" s="97">
        <v>1530</v>
      </c>
      <c r="C13" s="97">
        <v>2318</v>
      </c>
      <c r="D13" s="111"/>
      <c r="E13" s="98"/>
      <c r="F13" s="98"/>
      <c r="G13" s="98">
        <v>0.16569771220000001</v>
      </c>
      <c r="H13" s="100">
        <v>66.005176876999997</v>
      </c>
      <c r="I13" s="98">
        <v>62.779319878999999</v>
      </c>
      <c r="J13" s="98">
        <v>69.396791536999999</v>
      </c>
      <c r="K13" s="98">
        <v>1.0373268680000001</v>
      </c>
      <c r="L13" s="98">
        <v>0.98494438650000005</v>
      </c>
      <c r="M13" s="98">
        <v>1.0924952166999999</v>
      </c>
      <c r="N13" s="98" t="s">
        <v>28</v>
      </c>
      <c r="O13" s="98" t="s">
        <v>28</v>
      </c>
      <c r="P13" s="98" t="s">
        <v>28</v>
      </c>
      <c r="Q13" s="98" t="s">
        <v>28</v>
      </c>
      <c r="R13" s="105" t="s">
        <v>28</v>
      </c>
      <c r="S13" s="97">
        <v>1606</v>
      </c>
      <c r="T13" s="97">
        <v>2475</v>
      </c>
      <c r="U13" s="111"/>
      <c r="V13" s="98"/>
      <c r="W13" s="98"/>
      <c r="X13" s="98">
        <v>0.33897683029999998</v>
      </c>
      <c r="Y13" s="100">
        <v>64.888888889</v>
      </c>
      <c r="Z13" s="98">
        <v>61.791691989999997</v>
      </c>
      <c r="AA13" s="98">
        <v>68.141327185999998</v>
      </c>
      <c r="AB13" s="98">
        <v>1.024926585</v>
      </c>
      <c r="AC13" s="98">
        <v>0.97448486749999996</v>
      </c>
      <c r="AD13" s="98">
        <v>1.0779792888999999</v>
      </c>
      <c r="AE13" s="97" t="s">
        <v>28</v>
      </c>
      <c r="AF13" s="98" t="s">
        <v>28</v>
      </c>
      <c r="AG13" s="98" t="s">
        <v>28</v>
      </c>
      <c r="AH13" s="98" t="s">
        <v>28</v>
      </c>
      <c r="AI13" s="105" t="s">
        <v>28</v>
      </c>
      <c r="AJ13" s="97">
        <v>2102</v>
      </c>
      <c r="AK13" s="97">
        <v>3261</v>
      </c>
      <c r="AL13" s="111"/>
      <c r="AM13" s="98"/>
      <c r="AN13" s="98"/>
      <c r="AO13" s="98">
        <v>0.10921625</v>
      </c>
      <c r="AP13" s="100">
        <v>64.458754983000006</v>
      </c>
      <c r="AQ13" s="98">
        <v>61.761240612999998</v>
      </c>
      <c r="AR13" s="98">
        <v>67.274087320000007</v>
      </c>
      <c r="AS13" s="98">
        <v>1.0369135458000001</v>
      </c>
      <c r="AT13" s="98">
        <v>0.99192551019999997</v>
      </c>
      <c r="AU13" s="98">
        <v>1.0839419799000001</v>
      </c>
      <c r="AV13" s="97" t="s">
        <v>28</v>
      </c>
      <c r="AW13" s="98" t="s">
        <v>28</v>
      </c>
      <c r="AX13" s="98" t="s">
        <v>28</v>
      </c>
      <c r="AY13" s="98" t="s">
        <v>28</v>
      </c>
      <c r="AZ13" s="105" t="s">
        <v>28</v>
      </c>
      <c r="BA13" s="98" t="s">
        <v>28</v>
      </c>
      <c r="BB13" s="98" t="s">
        <v>28</v>
      </c>
      <c r="BC13" s="98" t="s">
        <v>28</v>
      </c>
      <c r="BD13" s="98" t="s">
        <v>28</v>
      </c>
      <c r="BE13" s="98" t="s">
        <v>28</v>
      </c>
      <c r="BF13" s="97" t="s">
        <v>28</v>
      </c>
      <c r="BG13" s="98" t="s">
        <v>28</v>
      </c>
      <c r="BH13" s="98" t="s">
        <v>28</v>
      </c>
      <c r="BI13" s="98" t="s">
        <v>28</v>
      </c>
      <c r="BJ13" s="98" t="s">
        <v>28</v>
      </c>
      <c r="BK13" s="97" t="s">
        <v>28</v>
      </c>
      <c r="BL13" s="97" t="s">
        <v>28</v>
      </c>
      <c r="BM13" s="97" t="s">
        <v>28</v>
      </c>
      <c r="BN13" s="97" t="s">
        <v>28</v>
      </c>
      <c r="BO13" s="97" t="s">
        <v>28</v>
      </c>
      <c r="BP13" s="97" t="s">
        <v>28</v>
      </c>
      <c r="BQ13" s="97" t="s">
        <v>28</v>
      </c>
      <c r="BR13" s="98" t="s">
        <v>28</v>
      </c>
      <c r="BS13" s="98" t="s">
        <v>28</v>
      </c>
      <c r="BT13" s="98" t="s">
        <v>28</v>
      </c>
      <c r="BU13" s="98" t="s">
        <v>28</v>
      </c>
      <c r="BV13" s="109" t="s">
        <v>28</v>
      </c>
      <c r="BW13" s="110">
        <v>1530</v>
      </c>
      <c r="BX13" s="110">
        <v>1606</v>
      </c>
      <c r="BY13" s="110">
        <v>2102</v>
      </c>
    </row>
    <row r="14" spans="1:77" x14ac:dyDescent="0.3">
      <c r="A14" t="s">
        <v>41</v>
      </c>
      <c r="B14" s="97">
        <v>3987</v>
      </c>
      <c r="C14" s="97">
        <v>6245</v>
      </c>
      <c r="D14" s="111"/>
      <c r="E14" s="98"/>
      <c r="F14" s="98"/>
      <c r="G14" s="98">
        <v>0.84602536890000002</v>
      </c>
      <c r="H14" s="100">
        <v>63.843074459999997</v>
      </c>
      <c r="I14" s="98">
        <v>61.891811052999998</v>
      </c>
      <c r="J14" s="98">
        <v>65.855855356999996</v>
      </c>
      <c r="K14" s="98">
        <v>1.0033476100000001</v>
      </c>
      <c r="L14" s="98">
        <v>0.97006842510000002</v>
      </c>
      <c r="M14" s="98">
        <v>1.0377684712999999</v>
      </c>
      <c r="N14" s="98" t="s">
        <v>422</v>
      </c>
      <c r="O14" s="98">
        <v>1.0451899816000001</v>
      </c>
      <c r="P14" s="98">
        <v>1.0047099638000001</v>
      </c>
      <c r="Q14" s="98">
        <v>1.0873009494999999</v>
      </c>
      <c r="R14" s="105">
        <v>2.8298587600000001E-2</v>
      </c>
      <c r="S14" s="97">
        <v>4356</v>
      </c>
      <c r="T14" s="97">
        <v>7000</v>
      </c>
      <c r="U14" s="111"/>
      <c r="V14" s="98"/>
      <c r="W14" s="98"/>
      <c r="X14" s="98">
        <v>0.29398358120000001</v>
      </c>
      <c r="Y14" s="100">
        <v>62.228571428999999</v>
      </c>
      <c r="Z14" s="98">
        <v>60.407774769</v>
      </c>
      <c r="AA14" s="98">
        <v>64.104250105000006</v>
      </c>
      <c r="AB14" s="98">
        <v>0.98290660070000002</v>
      </c>
      <c r="AC14" s="98">
        <v>0.95176052950000001</v>
      </c>
      <c r="AD14" s="98">
        <v>1.0150719176</v>
      </c>
      <c r="AE14" s="97" t="s">
        <v>45</v>
      </c>
      <c r="AF14" s="98">
        <v>1.0617753301999999</v>
      </c>
      <c r="AG14" s="98">
        <v>1.0222447507000001</v>
      </c>
      <c r="AH14" s="98">
        <v>1.1028345717000001</v>
      </c>
      <c r="AI14" s="105">
        <v>1.9583220999999998E-3</v>
      </c>
      <c r="AJ14" s="97">
        <v>4599</v>
      </c>
      <c r="AK14" s="97">
        <v>7713</v>
      </c>
      <c r="AL14" s="111"/>
      <c r="AM14" s="98"/>
      <c r="AN14" s="98"/>
      <c r="AO14" s="98">
        <v>8.9057848999999998E-3</v>
      </c>
      <c r="AP14" s="100">
        <v>59.626604434000001</v>
      </c>
      <c r="AQ14" s="98">
        <v>57.927986300999997</v>
      </c>
      <c r="AR14" s="98">
        <v>61.375031024000002</v>
      </c>
      <c r="AS14" s="98">
        <v>0.95918132209999996</v>
      </c>
      <c r="AT14" s="98">
        <v>0.92969076979999998</v>
      </c>
      <c r="AU14" s="98">
        <v>0.98960733889999997</v>
      </c>
      <c r="AV14" s="97" t="s">
        <v>240</v>
      </c>
      <c r="AW14" s="98">
        <v>1.1117517434999999</v>
      </c>
      <c r="AX14" s="98">
        <v>1.0719423426000001</v>
      </c>
      <c r="AY14" s="98">
        <v>1.1530395712999999</v>
      </c>
      <c r="AZ14" s="105">
        <v>1.2403982999999999E-8</v>
      </c>
      <c r="BA14" s="98" t="s">
        <v>241</v>
      </c>
      <c r="BB14" s="98">
        <v>8.6699065899999997E-2</v>
      </c>
      <c r="BC14" s="98">
        <v>1.1479568556999999</v>
      </c>
      <c r="BD14" s="98">
        <v>0.98031000609999996</v>
      </c>
      <c r="BE14" s="98">
        <v>1.3442736829999999</v>
      </c>
      <c r="BF14" s="97" t="s">
        <v>237</v>
      </c>
      <c r="BG14" s="98">
        <v>0.57316903539999997</v>
      </c>
      <c r="BH14" s="98">
        <v>1.0483641873</v>
      </c>
      <c r="BI14" s="98">
        <v>0.88951425760000002</v>
      </c>
      <c r="BJ14" s="98">
        <v>1.2355816222</v>
      </c>
      <c r="BK14" s="97" t="s">
        <v>28</v>
      </c>
      <c r="BL14" s="97" t="s">
        <v>28</v>
      </c>
      <c r="BM14" s="97">
        <v>3</v>
      </c>
      <c r="BN14" s="97" t="s">
        <v>433</v>
      </c>
      <c r="BO14" s="97" t="s">
        <v>433</v>
      </c>
      <c r="BP14" s="97" t="s">
        <v>433</v>
      </c>
      <c r="BQ14" s="97" t="s">
        <v>28</v>
      </c>
      <c r="BR14" s="98" t="s">
        <v>28</v>
      </c>
      <c r="BS14" s="98" t="s">
        <v>28</v>
      </c>
      <c r="BT14" s="98" t="s">
        <v>28</v>
      </c>
      <c r="BU14" s="98" t="s">
        <v>28</v>
      </c>
      <c r="BV14" s="109">
        <v>3</v>
      </c>
      <c r="BW14" s="110">
        <v>3987</v>
      </c>
      <c r="BX14" s="110">
        <v>4356</v>
      </c>
      <c r="BY14" s="110">
        <v>4599</v>
      </c>
    </row>
    <row r="15" spans="1:77" x14ac:dyDescent="0.3">
      <c r="A15" t="s">
        <v>34</v>
      </c>
      <c r="B15" s="97">
        <v>2947</v>
      </c>
      <c r="C15" s="97">
        <v>4736</v>
      </c>
      <c r="D15" s="111"/>
      <c r="E15" s="98"/>
      <c r="F15" s="98"/>
      <c r="G15" s="98">
        <v>0.25510213240000001</v>
      </c>
      <c r="H15" s="100">
        <v>62.225506756999998</v>
      </c>
      <c r="I15" s="98">
        <v>60.018975316000002</v>
      </c>
      <c r="J15" s="98">
        <v>64.513158892999996</v>
      </c>
      <c r="K15" s="98">
        <v>0.97792617309999996</v>
      </c>
      <c r="L15" s="98">
        <v>0.94104625900000005</v>
      </c>
      <c r="M15" s="98">
        <v>1.0162514233</v>
      </c>
      <c r="N15" s="98" t="s">
        <v>28</v>
      </c>
      <c r="O15" s="98" t="s">
        <v>28</v>
      </c>
      <c r="P15" s="98" t="s">
        <v>28</v>
      </c>
      <c r="Q15" s="98" t="s">
        <v>28</v>
      </c>
      <c r="R15" s="98" t="s">
        <v>28</v>
      </c>
      <c r="S15" s="97">
        <v>3467</v>
      </c>
      <c r="T15" s="97">
        <v>5476</v>
      </c>
      <c r="U15" s="111"/>
      <c r="V15" s="98"/>
      <c r="W15" s="98"/>
      <c r="X15" s="98">
        <v>0.99870078770000004</v>
      </c>
      <c r="Y15" s="100">
        <v>63.312636961000003</v>
      </c>
      <c r="Z15" s="98">
        <v>61.239855575</v>
      </c>
      <c r="AA15" s="98">
        <v>65.455575644000007</v>
      </c>
      <c r="AB15" s="98">
        <v>1.0000295258</v>
      </c>
      <c r="AC15" s="98">
        <v>0.96511372799999995</v>
      </c>
      <c r="AD15" s="98">
        <v>1.0362085043</v>
      </c>
      <c r="AE15" s="97" t="s">
        <v>28</v>
      </c>
      <c r="AF15" s="97" t="s">
        <v>28</v>
      </c>
      <c r="AG15" s="97" t="s">
        <v>28</v>
      </c>
      <c r="AH15" s="97" t="s">
        <v>28</v>
      </c>
      <c r="AI15" s="97" t="s">
        <v>28</v>
      </c>
      <c r="AJ15" s="97">
        <v>3960</v>
      </c>
      <c r="AK15" s="97">
        <v>6282</v>
      </c>
      <c r="AL15" s="111"/>
      <c r="AM15" s="98"/>
      <c r="AN15" s="98"/>
      <c r="AO15" s="98">
        <v>0.41187816960000001</v>
      </c>
      <c r="AP15" s="100">
        <v>63.037249283999998</v>
      </c>
      <c r="AQ15" s="98">
        <v>61.104159322999998</v>
      </c>
      <c r="AR15" s="98">
        <v>65.031494440000003</v>
      </c>
      <c r="AS15" s="98">
        <v>1.0140465432000001</v>
      </c>
      <c r="AT15" s="98">
        <v>0.98081880870000004</v>
      </c>
      <c r="AU15" s="98">
        <v>1.0483999519</v>
      </c>
      <c r="AV15" s="97" t="s">
        <v>28</v>
      </c>
      <c r="AW15" s="97" t="s">
        <v>28</v>
      </c>
      <c r="AX15" s="97" t="s">
        <v>28</v>
      </c>
      <c r="AY15" s="97" t="s">
        <v>28</v>
      </c>
      <c r="AZ15" s="97" t="s">
        <v>28</v>
      </c>
      <c r="BA15" s="97" t="s">
        <v>28</v>
      </c>
      <c r="BB15" s="97" t="s">
        <v>28</v>
      </c>
      <c r="BC15" s="97" t="s">
        <v>28</v>
      </c>
      <c r="BD15" s="97" t="s">
        <v>28</v>
      </c>
      <c r="BE15" s="97" t="s">
        <v>28</v>
      </c>
      <c r="BF15" s="97" t="s">
        <v>28</v>
      </c>
      <c r="BG15" s="97" t="s">
        <v>28</v>
      </c>
      <c r="BH15" s="97" t="s">
        <v>28</v>
      </c>
      <c r="BI15" s="97" t="s">
        <v>28</v>
      </c>
      <c r="BJ15" s="97" t="s">
        <v>28</v>
      </c>
      <c r="BK15" s="97" t="s">
        <v>28</v>
      </c>
      <c r="BL15" s="97" t="s">
        <v>28</v>
      </c>
      <c r="BM15" s="97" t="s">
        <v>28</v>
      </c>
      <c r="BN15" s="97" t="s">
        <v>28</v>
      </c>
      <c r="BO15" s="97" t="s">
        <v>28</v>
      </c>
      <c r="BP15" s="97" t="s">
        <v>28</v>
      </c>
      <c r="BQ15" s="97" t="s">
        <v>28</v>
      </c>
      <c r="BR15" s="98" t="s">
        <v>28</v>
      </c>
      <c r="BS15" s="98" t="s">
        <v>28</v>
      </c>
      <c r="BT15" s="98" t="s">
        <v>28</v>
      </c>
      <c r="BU15" s="98" t="s">
        <v>28</v>
      </c>
      <c r="BV15" s="109" t="s">
        <v>28</v>
      </c>
      <c r="BW15" s="110">
        <v>2947</v>
      </c>
      <c r="BX15" s="110">
        <v>3467</v>
      </c>
      <c r="BY15" s="110">
        <v>3960</v>
      </c>
    </row>
    <row r="16" spans="1:77" x14ac:dyDescent="0.3">
      <c r="A16" t="s">
        <v>35</v>
      </c>
      <c r="B16" s="97">
        <v>2551</v>
      </c>
      <c r="C16" s="97">
        <v>4093</v>
      </c>
      <c r="D16" s="111"/>
      <c r="E16" s="98"/>
      <c r="F16" s="98"/>
      <c r="G16" s="98">
        <v>0.32206949270000002</v>
      </c>
      <c r="H16" s="100">
        <v>62.325922306000002</v>
      </c>
      <c r="I16" s="98">
        <v>59.953662088999998</v>
      </c>
      <c r="J16" s="98">
        <v>64.792048657999999</v>
      </c>
      <c r="K16" s="98">
        <v>0.979504288</v>
      </c>
      <c r="L16" s="98">
        <v>0.9401667574</v>
      </c>
      <c r="M16" s="98">
        <v>1.0204877406999999</v>
      </c>
      <c r="N16" s="98" t="s">
        <v>28</v>
      </c>
      <c r="O16" s="97" t="s">
        <v>28</v>
      </c>
      <c r="P16" s="97" t="s">
        <v>28</v>
      </c>
      <c r="Q16" s="97" t="s">
        <v>28</v>
      </c>
      <c r="R16" s="97" t="s">
        <v>28</v>
      </c>
      <c r="S16" s="97">
        <v>2988</v>
      </c>
      <c r="T16" s="97">
        <v>4612</v>
      </c>
      <c r="U16" s="111"/>
      <c r="V16" s="98"/>
      <c r="W16" s="98"/>
      <c r="X16" s="98">
        <v>0.23379286969999999</v>
      </c>
      <c r="Y16" s="100">
        <v>64.787510841</v>
      </c>
      <c r="Z16" s="98">
        <v>62.505664510000003</v>
      </c>
      <c r="AA16" s="98">
        <v>67.152658786000003</v>
      </c>
      <c r="AB16" s="98">
        <v>1.0233253084</v>
      </c>
      <c r="AC16" s="98">
        <v>0.98521219469999999</v>
      </c>
      <c r="AD16" s="98">
        <v>1.0629128349000001</v>
      </c>
      <c r="AE16" s="97" t="s">
        <v>28</v>
      </c>
      <c r="AF16" s="97" t="s">
        <v>28</v>
      </c>
      <c r="AG16" s="97" t="s">
        <v>28</v>
      </c>
      <c r="AH16" s="97" t="s">
        <v>28</v>
      </c>
      <c r="AI16" s="97" t="s">
        <v>28</v>
      </c>
      <c r="AJ16" s="97">
        <v>3380</v>
      </c>
      <c r="AK16" s="97">
        <v>5240</v>
      </c>
      <c r="AL16" s="111"/>
      <c r="AM16" s="98"/>
      <c r="AN16" s="98"/>
      <c r="AO16" s="98">
        <v>4.2672913799999997E-2</v>
      </c>
      <c r="AP16" s="100">
        <v>64.503816794000002</v>
      </c>
      <c r="AQ16" s="98">
        <v>62.365484651000003</v>
      </c>
      <c r="AR16" s="98">
        <v>66.715466164000006</v>
      </c>
      <c r="AS16" s="98">
        <v>1.0376384311</v>
      </c>
      <c r="AT16" s="98">
        <v>1.0012208422</v>
      </c>
      <c r="AU16" s="98">
        <v>1.0753806436</v>
      </c>
      <c r="AV16" s="97" t="s">
        <v>28</v>
      </c>
      <c r="AW16" s="97" t="s">
        <v>28</v>
      </c>
      <c r="AX16" s="97" t="s">
        <v>28</v>
      </c>
      <c r="AY16" s="97" t="s">
        <v>28</v>
      </c>
      <c r="AZ16" s="97" t="s">
        <v>28</v>
      </c>
      <c r="BA16" s="97" t="s">
        <v>28</v>
      </c>
      <c r="BB16" s="97" t="s">
        <v>28</v>
      </c>
      <c r="BC16" s="97" t="s">
        <v>28</v>
      </c>
      <c r="BD16" s="97" t="s">
        <v>28</v>
      </c>
      <c r="BE16" s="97" t="s">
        <v>28</v>
      </c>
      <c r="BF16" s="97" t="s">
        <v>28</v>
      </c>
      <c r="BG16" s="97" t="s">
        <v>28</v>
      </c>
      <c r="BH16" s="97" t="s">
        <v>28</v>
      </c>
      <c r="BI16" s="97" t="s">
        <v>28</v>
      </c>
      <c r="BJ16" s="97" t="s">
        <v>28</v>
      </c>
      <c r="BK16" s="97" t="s">
        <v>28</v>
      </c>
      <c r="BL16" s="97" t="s">
        <v>28</v>
      </c>
      <c r="BM16" s="97" t="s">
        <v>28</v>
      </c>
      <c r="BN16" s="97" t="s">
        <v>28</v>
      </c>
      <c r="BO16" s="97" t="s">
        <v>28</v>
      </c>
      <c r="BP16" s="97" t="s">
        <v>28</v>
      </c>
      <c r="BQ16" s="97" t="s">
        <v>28</v>
      </c>
      <c r="BR16" s="98" t="s">
        <v>28</v>
      </c>
      <c r="BS16" s="98" t="s">
        <v>28</v>
      </c>
      <c r="BT16" s="98" t="s">
        <v>28</v>
      </c>
      <c r="BU16" s="98" t="s">
        <v>28</v>
      </c>
      <c r="BV16" s="109" t="s">
        <v>28</v>
      </c>
      <c r="BW16" s="110">
        <v>2551</v>
      </c>
      <c r="BX16" s="110">
        <v>2988</v>
      </c>
      <c r="BY16" s="110">
        <v>3380</v>
      </c>
    </row>
    <row r="17" spans="1:77" x14ac:dyDescent="0.3">
      <c r="A17" t="s">
        <v>36</v>
      </c>
      <c r="B17" s="97">
        <v>2254</v>
      </c>
      <c r="C17" s="97">
        <v>3536</v>
      </c>
      <c r="D17" s="111"/>
      <c r="E17" s="98"/>
      <c r="F17" s="98"/>
      <c r="G17" s="98">
        <v>0.93532872079999996</v>
      </c>
      <c r="H17" s="100">
        <v>63.744343891</v>
      </c>
      <c r="I17" s="98">
        <v>61.166366269999997</v>
      </c>
      <c r="J17" s="98">
        <v>66.430975484000001</v>
      </c>
      <c r="K17" s="98">
        <v>1.0017959760999999</v>
      </c>
      <c r="L17" s="98">
        <v>0.95930342270000002</v>
      </c>
      <c r="M17" s="98">
        <v>1.0461707464000001</v>
      </c>
      <c r="N17" s="98" t="s">
        <v>28</v>
      </c>
      <c r="O17" s="97" t="s">
        <v>28</v>
      </c>
      <c r="P17" s="97" t="s">
        <v>28</v>
      </c>
      <c r="Q17" s="97" t="s">
        <v>28</v>
      </c>
      <c r="R17" s="97" t="s">
        <v>28</v>
      </c>
      <c r="S17" s="97">
        <v>2535</v>
      </c>
      <c r="T17" s="97">
        <v>3915</v>
      </c>
      <c r="U17" s="111"/>
      <c r="V17" s="98"/>
      <c r="W17" s="98"/>
      <c r="X17" s="98">
        <v>0.28073300740000001</v>
      </c>
      <c r="Y17" s="100">
        <v>64.750957854000006</v>
      </c>
      <c r="Z17" s="98">
        <v>62.278780193000003</v>
      </c>
      <c r="AA17" s="98">
        <v>67.321269461</v>
      </c>
      <c r="AB17" s="98">
        <v>1.0227479503000001</v>
      </c>
      <c r="AC17" s="98">
        <v>0.98179071659999995</v>
      </c>
      <c r="AD17" s="98">
        <v>1.0654137914999999</v>
      </c>
      <c r="AE17" s="97" t="s">
        <v>28</v>
      </c>
      <c r="AF17" s="97" t="s">
        <v>28</v>
      </c>
      <c r="AG17" s="97" t="s">
        <v>28</v>
      </c>
      <c r="AH17" s="97" t="s">
        <v>28</v>
      </c>
      <c r="AI17" s="97" t="s">
        <v>28</v>
      </c>
      <c r="AJ17" s="97">
        <v>2654</v>
      </c>
      <c r="AK17" s="97">
        <v>4062</v>
      </c>
      <c r="AL17" s="111"/>
      <c r="AM17" s="98"/>
      <c r="AN17" s="98"/>
      <c r="AO17" s="98">
        <v>1.4318810499999999E-2</v>
      </c>
      <c r="AP17" s="100">
        <v>65.337272279999993</v>
      </c>
      <c r="AQ17" s="98">
        <v>62.898206823999999</v>
      </c>
      <c r="AR17" s="98">
        <v>67.870919767999993</v>
      </c>
      <c r="AS17" s="98">
        <v>1.0510457841</v>
      </c>
      <c r="AT17" s="98">
        <v>1.0099938816</v>
      </c>
      <c r="AU17" s="98">
        <v>1.0937662695999999</v>
      </c>
      <c r="AV17" s="97" t="s">
        <v>28</v>
      </c>
      <c r="AW17" s="97" t="s">
        <v>28</v>
      </c>
      <c r="AX17" s="97" t="s">
        <v>28</v>
      </c>
      <c r="AY17" s="97" t="s">
        <v>28</v>
      </c>
      <c r="AZ17" s="97" t="s">
        <v>28</v>
      </c>
      <c r="BA17" s="97" t="s">
        <v>28</v>
      </c>
      <c r="BB17" s="97" t="s">
        <v>28</v>
      </c>
      <c r="BC17" s="97" t="s">
        <v>28</v>
      </c>
      <c r="BD17" s="97" t="s">
        <v>28</v>
      </c>
      <c r="BE17" s="97" t="s">
        <v>28</v>
      </c>
      <c r="BF17" s="97" t="s">
        <v>28</v>
      </c>
      <c r="BG17" s="97" t="s">
        <v>28</v>
      </c>
      <c r="BH17" s="97" t="s">
        <v>28</v>
      </c>
      <c r="BI17" s="97" t="s">
        <v>28</v>
      </c>
      <c r="BJ17" s="97" t="s">
        <v>28</v>
      </c>
      <c r="BK17" s="97" t="s">
        <v>28</v>
      </c>
      <c r="BL17" s="97" t="s">
        <v>28</v>
      </c>
      <c r="BM17" s="97" t="s">
        <v>28</v>
      </c>
      <c r="BN17" s="97" t="s">
        <v>28</v>
      </c>
      <c r="BO17" s="97" t="s">
        <v>28</v>
      </c>
      <c r="BP17" s="97" t="s">
        <v>28</v>
      </c>
      <c r="BQ17" s="97" t="s">
        <v>28</v>
      </c>
      <c r="BR17" s="98" t="s">
        <v>28</v>
      </c>
      <c r="BS17" s="98" t="s">
        <v>28</v>
      </c>
      <c r="BT17" s="98" t="s">
        <v>28</v>
      </c>
      <c r="BU17" s="98" t="s">
        <v>28</v>
      </c>
      <c r="BV17" s="109" t="s">
        <v>28</v>
      </c>
      <c r="BW17" s="110">
        <v>2254</v>
      </c>
      <c r="BX17" s="110">
        <v>2535</v>
      </c>
      <c r="BY17" s="110">
        <v>2654</v>
      </c>
    </row>
    <row r="18" spans="1:77" x14ac:dyDescent="0.3">
      <c r="A18" t="s">
        <v>42</v>
      </c>
      <c r="B18" s="97">
        <v>2140</v>
      </c>
      <c r="C18" s="97">
        <v>3175</v>
      </c>
      <c r="D18" s="111"/>
      <c r="E18" s="98"/>
      <c r="F18" s="98"/>
      <c r="G18" s="98">
        <v>1.0984887800000001E-2</v>
      </c>
      <c r="H18" s="100">
        <v>67.401574803000003</v>
      </c>
      <c r="I18" s="98">
        <v>64.605533596000001</v>
      </c>
      <c r="J18" s="98">
        <v>70.318624939000003</v>
      </c>
      <c r="K18" s="98">
        <v>1.0592724358000001</v>
      </c>
      <c r="L18" s="98">
        <v>1.0132926454</v>
      </c>
      <c r="M18" s="98">
        <v>1.1073386333999999</v>
      </c>
      <c r="N18" s="98" t="s">
        <v>28</v>
      </c>
      <c r="O18" s="97" t="s">
        <v>28</v>
      </c>
      <c r="P18" s="97" t="s">
        <v>28</v>
      </c>
      <c r="Q18" s="97" t="s">
        <v>28</v>
      </c>
      <c r="R18" s="97" t="s">
        <v>28</v>
      </c>
      <c r="S18" s="97">
        <v>2258</v>
      </c>
      <c r="T18" s="97">
        <v>3354</v>
      </c>
      <c r="U18" s="111"/>
      <c r="V18" s="98"/>
      <c r="W18" s="98"/>
      <c r="X18" s="98">
        <v>5.1898737999999996E-3</v>
      </c>
      <c r="Y18" s="100">
        <v>67.322599881000002</v>
      </c>
      <c r="Z18" s="98">
        <v>64.602272060000004</v>
      </c>
      <c r="AA18" s="98">
        <v>70.157477596000007</v>
      </c>
      <c r="AB18" s="98">
        <v>1.0633672971000001</v>
      </c>
      <c r="AC18" s="98">
        <v>1.0185256271000001</v>
      </c>
      <c r="AD18" s="98">
        <v>1.1101831690999999</v>
      </c>
      <c r="AE18" s="97" t="s">
        <v>28</v>
      </c>
      <c r="AF18" s="97" t="s">
        <v>28</v>
      </c>
      <c r="AG18" s="97" t="s">
        <v>28</v>
      </c>
      <c r="AH18" s="97" t="s">
        <v>28</v>
      </c>
      <c r="AI18" s="97" t="s">
        <v>28</v>
      </c>
      <c r="AJ18" s="97">
        <v>2475</v>
      </c>
      <c r="AK18" s="97">
        <v>3605</v>
      </c>
      <c r="AL18" s="111"/>
      <c r="AM18" s="98"/>
      <c r="AN18" s="98"/>
      <c r="AO18" s="98">
        <v>2.2229735000000002E-6</v>
      </c>
      <c r="AP18" s="100">
        <v>68.654646325000002</v>
      </c>
      <c r="AQ18" s="98">
        <v>66.002462559999998</v>
      </c>
      <c r="AR18" s="98">
        <v>71.413403063000004</v>
      </c>
      <c r="AS18" s="98">
        <v>1.1044106076</v>
      </c>
      <c r="AT18" s="98">
        <v>1.0599032827999999</v>
      </c>
      <c r="AU18" s="98">
        <v>1.1507868782999999</v>
      </c>
      <c r="AV18" s="97" t="s">
        <v>28</v>
      </c>
      <c r="AW18" s="97" t="s">
        <v>28</v>
      </c>
      <c r="AX18" s="97" t="s">
        <v>28</v>
      </c>
      <c r="AY18" s="97" t="s">
        <v>28</v>
      </c>
      <c r="AZ18" s="97" t="s">
        <v>28</v>
      </c>
      <c r="BA18" s="97" t="s">
        <v>28</v>
      </c>
      <c r="BB18" s="97" t="s">
        <v>28</v>
      </c>
      <c r="BC18" s="97" t="s">
        <v>28</v>
      </c>
      <c r="BD18" s="97" t="s">
        <v>28</v>
      </c>
      <c r="BE18" s="97" t="s">
        <v>28</v>
      </c>
      <c r="BF18" s="97" t="s">
        <v>28</v>
      </c>
      <c r="BG18" s="97" t="s">
        <v>28</v>
      </c>
      <c r="BH18" s="97" t="s">
        <v>28</v>
      </c>
      <c r="BI18" s="97" t="s">
        <v>28</v>
      </c>
      <c r="BJ18" s="97" t="s">
        <v>28</v>
      </c>
      <c r="BK18" s="97" t="s">
        <v>28</v>
      </c>
      <c r="BL18" s="97">
        <v>2</v>
      </c>
      <c r="BM18" s="97">
        <v>3</v>
      </c>
      <c r="BN18" s="97" t="s">
        <v>28</v>
      </c>
      <c r="BO18" s="97" t="s">
        <v>28</v>
      </c>
      <c r="BP18" s="97" t="s">
        <v>28</v>
      </c>
      <c r="BQ18" s="97" t="s">
        <v>28</v>
      </c>
      <c r="BR18" s="98" t="s">
        <v>28</v>
      </c>
      <c r="BS18" s="98" t="s">
        <v>28</v>
      </c>
      <c r="BT18" s="98" t="s">
        <v>28</v>
      </c>
      <c r="BU18" s="98" t="s">
        <v>28</v>
      </c>
      <c r="BV18" s="109" t="s">
        <v>417</v>
      </c>
      <c r="BW18" s="110">
        <v>2140</v>
      </c>
      <c r="BX18" s="110">
        <v>2258</v>
      </c>
      <c r="BY18" s="110">
        <v>2475</v>
      </c>
    </row>
    <row r="19" spans="1:77" x14ac:dyDescent="0.3">
      <c r="A19" t="s">
        <v>43</v>
      </c>
      <c r="B19" s="97">
        <v>22044</v>
      </c>
      <c r="C19" s="97">
        <v>34644</v>
      </c>
      <c r="D19" s="111"/>
      <c r="E19" s="98"/>
      <c r="F19" s="98"/>
      <c r="G19" s="98" t="s">
        <v>28</v>
      </c>
      <c r="H19" s="100">
        <v>63.630065811999998</v>
      </c>
      <c r="I19" s="98">
        <v>62.795612810999998</v>
      </c>
      <c r="J19" s="98">
        <v>64.475607355999998</v>
      </c>
      <c r="K19" s="98" t="s">
        <v>28</v>
      </c>
      <c r="L19" s="98" t="s">
        <v>28</v>
      </c>
      <c r="M19" s="98" t="s">
        <v>28</v>
      </c>
      <c r="N19" s="98" t="s">
        <v>28</v>
      </c>
      <c r="O19" s="97" t="s">
        <v>28</v>
      </c>
      <c r="P19" s="97" t="s">
        <v>28</v>
      </c>
      <c r="Q19" s="97" t="s">
        <v>28</v>
      </c>
      <c r="R19" s="97" t="s">
        <v>28</v>
      </c>
      <c r="S19" s="97">
        <v>24783</v>
      </c>
      <c r="T19" s="97">
        <v>39145</v>
      </c>
      <c r="U19" s="111"/>
      <c r="V19" s="98"/>
      <c r="W19" s="98"/>
      <c r="X19" s="98" t="s">
        <v>28</v>
      </c>
      <c r="Y19" s="100">
        <v>63.310767659</v>
      </c>
      <c r="Z19" s="98">
        <v>62.527431737000001</v>
      </c>
      <c r="AA19" s="98">
        <v>64.103917116000005</v>
      </c>
      <c r="AB19" s="98" t="s">
        <v>28</v>
      </c>
      <c r="AC19" s="98" t="s">
        <v>28</v>
      </c>
      <c r="AD19" s="98" t="s">
        <v>28</v>
      </c>
      <c r="AE19" s="97" t="s">
        <v>28</v>
      </c>
      <c r="AF19" s="97" t="s">
        <v>28</v>
      </c>
      <c r="AG19" s="97" t="s">
        <v>28</v>
      </c>
      <c r="AH19" s="97" t="s">
        <v>28</v>
      </c>
      <c r="AI19" s="97" t="s">
        <v>28</v>
      </c>
      <c r="AJ19" s="97">
        <v>27456</v>
      </c>
      <c r="AK19" s="97">
        <v>44167</v>
      </c>
      <c r="AL19" s="111"/>
      <c r="AM19" s="98"/>
      <c r="AN19" s="98"/>
      <c r="AO19" s="98" t="s">
        <v>28</v>
      </c>
      <c r="AP19" s="100">
        <v>62.164059139000003</v>
      </c>
      <c r="AQ19" s="98">
        <v>61.433083623999998</v>
      </c>
      <c r="AR19" s="98">
        <v>62.903732331999997</v>
      </c>
      <c r="AS19" s="98" t="s">
        <v>28</v>
      </c>
      <c r="AT19" s="98" t="s">
        <v>28</v>
      </c>
      <c r="AU19" s="98" t="s">
        <v>28</v>
      </c>
      <c r="AV19" s="97" t="s">
        <v>28</v>
      </c>
      <c r="AW19" s="97" t="s">
        <v>28</v>
      </c>
      <c r="AX19" s="97" t="s">
        <v>28</v>
      </c>
      <c r="AY19" s="97" t="s">
        <v>28</v>
      </c>
      <c r="AZ19" s="97" t="s">
        <v>28</v>
      </c>
      <c r="BA19" s="97" t="s">
        <v>28</v>
      </c>
      <c r="BB19" s="97" t="s">
        <v>28</v>
      </c>
      <c r="BC19" s="97" t="s">
        <v>28</v>
      </c>
      <c r="BD19" s="97" t="s">
        <v>28</v>
      </c>
      <c r="BE19" s="97" t="s">
        <v>28</v>
      </c>
      <c r="BF19" s="97" t="s">
        <v>28</v>
      </c>
      <c r="BG19" s="97" t="s">
        <v>28</v>
      </c>
      <c r="BH19" s="97" t="s">
        <v>28</v>
      </c>
      <c r="BI19" s="97" t="s">
        <v>28</v>
      </c>
      <c r="BJ19" s="97" t="s">
        <v>28</v>
      </c>
      <c r="BK19" s="97" t="s">
        <v>28</v>
      </c>
      <c r="BL19" s="97" t="s">
        <v>28</v>
      </c>
      <c r="BM19" s="97" t="s">
        <v>28</v>
      </c>
      <c r="BN19" s="97" t="s">
        <v>28</v>
      </c>
      <c r="BO19" s="97" t="s">
        <v>28</v>
      </c>
      <c r="BP19" s="97" t="s">
        <v>28</v>
      </c>
      <c r="BQ19" s="97" t="s">
        <v>28</v>
      </c>
      <c r="BR19" s="98" t="s">
        <v>28</v>
      </c>
      <c r="BS19" s="98" t="s">
        <v>28</v>
      </c>
      <c r="BT19" s="98" t="s">
        <v>28</v>
      </c>
      <c r="BU19" s="98" t="s">
        <v>28</v>
      </c>
      <c r="BV19" s="109" t="s">
        <v>28</v>
      </c>
      <c r="BW19" s="110">
        <v>22044</v>
      </c>
      <c r="BX19" s="110">
        <v>24783</v>
      </c>
      <c r="BY19" s="110">
        <v>27456</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M22"/>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453</v>
      </c>
      <c r="B1" s="55"/>
      <c r="C1" s="55"/>
      <c r="D1" s="55"/>
      <c r="E1" s="55"/>
      <c r="F1" s="55"/>
      <c r="G1" s="55"/>
      <c r="H1" s="55"/>
      <c r="I1" s="55"/>
    </row>
    <row r="2" spans="1:13" s="56" customFormat="1" ht="18.899999999999999" customHeight="1" x14ac:dyDescent="0.3">
      <c r="A2" s="1" t="s">
        <v>430</v>
      </c>
      <c r="B2" s="57"/>
      <c r="C2" s="57"/>
      <c r="D2" s="57"/>
      <c r="E2" s="57"/>
      <c r="F2" s="57"/>
      <c r="G2" s="57"/>
      <c r="H2" s="55"/>
      <c r="I2" s="55"/>
    </row>
    <row r="3" spans="1:13" s="59" customFormat="1" ht="54" customHeight="1" x14ac:dyDescent="0.3">
      <c r="A3" s="113" t="s">
        <v>442</v>
      </c>
      <c r="B3" s="58" t="s">
        <v>434</v>
      </c>
      <c r="C3" s="58" t="s">
        <v>439</v>
      </c>
      <c r="D3" s="58" t="s">
        <v>435</v>
      </c>
      <c r="E3" s="58" t="s">
        <v>438</v>
      </c>
      <c r="F3" s="58" t="s">
        <v>436</v>
      </c>
      <c r="G3" s="58" t="s">
        <v>437</v>
      </c>
      <c r="L3" s="60"/>
      <c r="M3" s="60"/>
    </row>
    <row r="4" spans="1:13" s="56" customFormat="1" ht="18.899999999999999" customHeight="1" x14ac:dyDescent="0.3">
      <c r="A4" s="75" t="s">
        <v>280</v>
      </c>
      <c r="B4" s="62">
        <v>1078</v>
      </c>
      <c r="C4" s="63">
        <v>66.543209876999995</v>
      </c>
      <c r="D4" s="62">
        <v>1152</v>
      </c>
      <c r="E4" s="63">
        <v>67.924528301999999</v>
      </c>
      <c r="F4" s="62">
        <v>1338</v>
      </c>
      <c r="G4" s="63">
        <v>68.580215273999997</v>
      </c>
    </row>
    <row r="5" spans="1:13" s="56" customFormat="1" ht="18.899999999999999" customHeight="1" x14ac:dyDescent="0.3">
      <c r="A5" s="75" t="s">
        <v>281</v>
      </c>
      <c r="B5" s="62">
        <v>564</v>
      </c>
      <c r="C5" s="63">
        <v>66.903914591000003</v>
      </c>
      <c r="D5" s="62">
        <v>632</v>
      </c>
      <c r="E5" s="63">
        <v>67.449306297000007</v>
      </c>
      <c r="F5" s="62">
        <v>686</v>
      </c>
      <c r="G5" s="63">
        <v>67.453294002000007</v>
      </c>
    </row>
    <row r="6" spans="1:13" s="56" customFormat="1" ht="18.899999999999999" customHeight="1" x14ac:dyDescent="0.3">
      <c r="A6" s="75" t="s">
        <v>282</v>
      </c>
      <c r="B6" s="62">
        <v>927</v>
      </c>
      <c r="C6" s="63">
        <v>61.107448912000002</v>
      </c>
      <c r="D6" s="62">
        <v>1111</v>
      </c>
      <c r="E6" s="63">
        <v>64.781341108000007</v>
      </c>
      <c r="F6" s="62">
        <v>1154</v>
      </c>
      <c r="G6" s="63">
        <v>62.076385152999997</v>
      </c>
    </row>
    <row r="7" spans="1:13" s="56" customFormat="1" ht="18.899999999999999" customHeight="1" x14ac:dyDescent="0.3">
      <c r="A7" s="75" t="s">
        <v>283</v>
      </c>
      <c r="B7" s="62">
        <v>1030</v>
      </c>
      <c r="C7" s="63">
        <v>62.728380024000003</v>
      </c>
      <c r="D7" s="62">
        <v>1203</v>
      </c>
      <c r="E7" s="63">
        <v>64.469453376000004</v>
      </c>
      <c r="F7" s="62">
        <v>1225</v>
      </c>
      <c r="G7" s="63">
        <v>63.242127001</v>
      </c>
    </row>
    <row r="8" spans="1:13" s="56" customFormat="1" ht="18.899999999999999" customHeight="1" x14ac:dyDescent="0.3">
      <c r="A8" s="75" t="s">
        <v>284</v>
      </c>
      <c r="B8" s="62">
        <v>628</v>
      </c>
      <c r="C8" s="63">
        <v>64.081632653</v>
      </c>
      <c r="D8" s="62">
        <v>750</v>
      </c>
      <c r="E8" s="63">
        <v>60.728744939000002</v>
      </c>
      <c r="F8" s="62">
        <v>953</v>
      </c>
      <c r="G8" s="63">
        <v>64.261631827000002</v>
      </c>
    </row>
    <row r="9" spans="1:13" s="56" customFormat="1" ht="18.899999999999999" customHeight="1" x14ac:dyDescent="0.3">
      <c r="A9" s="75" t="s">
        <v>285</v>
      </c>
      <c r="B9" s="62">
        <v>1148</v>
      </c>
      <c r="C9" s="63">
        <v>63.565891473000001</v>
      </c>
      <c r="D9" s="62">
        <v>1356</v>
      </c>
      <c r="E9" s="63">
        <v>63.871879415999999</v>
      </c>
      <c r="F9" s="62">
        <v>1665</v>
      </c>
      <c r="G9" s="63">
        <v>65.115369573999999</v>
      </c>
    </row>
    <row r="10" spans="1:13" s="56" customFormat="1" ht="18.899999999999999" customHeight="1" x14ac:dyDescent="0.3">
      <c r="A10" s="75" t="s">
        <v>286</v>
      </c>
      <c r="B10" s="62">
        <v>980</v>
      </c>
      <c r="C10" s="63">
        <v>64.729194187999994</v>
      </c>
      <c r="D10" s="62">
        <v>1092</v>
      </c>
      <c r="E10" s="63">
        <v>65.585585585999993</v>
      </c>
      <c r="F10" s="62">
        <v>1134</v>
      </c>
      <c r="G10" s="63">
        <v>63.923337091</v>
      </c>
    </row>
    <row r="11" spans="1:13" s="56" customFormat="1" ht="18.899999999999999" customHeight="1" x14ac:dyDescent="0.3">
      <c r="A11" s="75" t="s">
        <v>287</v>
      </c>
      <c r="B11" s="62">
        <v>1698</v>
      </c>
      <c r="C11" s="63">
        <v>63.099219621000003</v>
      </c>
      <c r="D11" s="62">
        <v>1813</v>
      </c>
      <c r="E11" s="63">
        <v>60.716677830000002</v>
      </c>
      <c r="F11" s="62">
        <v>2215</v>
      </c>
      <c r="G11" s="63">
        <v>60.851648351999998</v>
      </c>
    </row>
    <row r="12" spans="1:13" s="56" customFormat="1" ht="18.899999999999999" customHeight="1" x14ac:dyDescent="0.3">
      <c r="A12" s="75" t="s">
        <v>288</v>
      </c>
      <c r="B12" s="62">
        <v>694</v>
      </c>
      <c r="C12" s="63">
        <v>63.553113553000003</v>
      </c>
      <c r="D12" s="62">
        <v>739</v>
      </c>
      <c r="E12" s="63">
        <v>62.100840335999997</v>
      </c>
      <c r="F12" s="62">
        <v>801</v>
      </c>
      <c r="G12" s="63">
        <v>60.820045557999997</v>
      </c>
    </row>
    <row r="13" spans="1:13" s="56" customFormat="1" ht="18.899999999999999" customHeight="1" x14ac:dyDescent="0.3">
      <c r="A13" s="75" t="s">
        <v>289</v>
      </c>
      <c r="B13" s="62">
        <v>1089</v>
      </c>
      <c r="C13" s="63">
        <v>63.870967741999998</v>
      </c>
      <c r="D13" s="62">
        <v>1273</v>
      </c>
      <c r="E13" s="63">
        <v>66.061235080000003</v>
      </c>
      <c r="F13" s="62">
        <v>1269</v>
      </c>
      <c r="G13" s="63">
        <v>61.962890625</v>
      </c>
    </row>
    <row r="14" spans="1:13" s="56" customFormat="1" ht="18.899999999999999" customHeight="1" x14ac:dyDescent="0.3">
      <c r="A14" s="75" t="s">
        <v>290</v>
      </c>
      <c r="B14" s="62">
        <v>1643</v>
      </c>
      <c r="C14" s="63">
        <v>61.374673141999999</v>
      </c>
      <c r="D14" s="62">
        <v>1883</v>
      </c>
      <c r="E14" s="63">
        <v>62.620552044999997</v>
      </c>
      <c r="F14" s="62">
        <v>1823</v>
      </c>
      <c r="G14" s="63">
        <v>62.452894827000001</v>
      </c>
    </row>
    <row r="15" spans="1:13" s="56" customFormat="1" ht="18.899999999999999" customHeight="1" x14ac:dyDescent="0.3">
      <c r="A15" s="75" t="s">
        <v>291</v>
      </c>
      <c r="B15" s="62">
        <v>1526</v>
      </c>
      <c r="C15" s="63">
        <v>66.463414634000003</v>
      </c>
      <c r="D15" s="62">
        <v>1569</v>
      </c>
      <c r="E15" s="63">
        <v>64.329643296</v>
      </c>
      <c r="F15" s="62">
        <v>1596</v>
      </c>
      <c r="G15" s="63">
        <v>64.277084172000002</v>
      </c>
    </row>
    <row r="16" spans="1:13" s="56" customFormat="1" ht="18.899999999999999" customHeight="1" x14ac:dyDescent="0.3">
      <c r="A16" s="75" t="s">
        <v>292</v>
      </c>
      <c r="B16" s="62">
        <v>13223</v>
      </c>
      <c r="C16" s="63">
        <v>63.916279969000001</v>
      </c>
      <c r="D16" s="62">
        <v>14767</v>
      </c>
      <c r="E16" s="63">
        <v>63.976258555999998</v>
      </c>
      <c r="F16" s="62">
        <v>16037</v>
      </c>
      <c r="G16" s="63">
        <v>63.419939098999997</v>
      </c>
    </row>
    <row r="17" spans="1:7" s="56" customFormat="1" ht="18.899999999999999" customHeight="1" x14ac:dyDescent="0.3">
      <c r="A17" s="75" t="s">
        <v>293</v>
      </c>
      <c r="B17" s="62">
        <v>26</v>
      </c>
      <c r="C17" s="63">
        <v>76.470588234999994</v>
      </c>
      <c r="D17" s="62">
        <v>38</v>
      </c>
      <c r="E17" s="63">
        <v>67.857142856999999</v>
      </c>
      <c r="F17" s="62">
        <v>40</v>
      </c>
      <c r="G17" s="63">
        <v>68.965517241000001</v>
      </c>
    </row>
    <row r="18" spans="1:7" s="56" customFormat="1" ht="18.899999999999999" customHeight="1" x14ac:dyDescent="0.3">
      <c r="A18" s="77" t="s">
        <v>167</v>
      </c>
      <c r="B18" s="78">
        <v>13031</v>
      </c>
      <c r="C18" s="79">
        <v>63.824264094</v>
      </c>
      <c r="D18" s="78">
        <v>14611</v>
      </c>
      <c r="E18" s="79">
        <v>63.965502145000002</v>
      </c>
      <c r="F18" s="78">
        <v>15899</v>
      </c>
      <c r="G18" s="79">
        <v>63.486802699000002</v>
      </c>
    </row>
    <row r="19" spans="1:7" s="56" customFormat="1" ht="18.899999999999999" customHeight="1" x14ac:dyDescent="0.3">
      <c r="A19" s="80" t="s">
        <v>29</v>
      </c>
      <c r="B19" s="81">
        <v>22044</v>
      </c>
      <c r="C19" s="82">
        <v>63.630065811999998</v>
      </c>
      <c r="D19" s="81">
        <v>24783</v>
      </c>
      <c r="E19" s="82">
        <v>63.310767659</v>
      </c>
      <c r="F19" s="81">
        <v>27456</v>
      </c>
      <c r="G19" s="82">
        <v>62.164059139000003</v>
      </c>
    </row>
    <row r="20" spans="1:7" ht="18.899999999999999" customHeight="1" x14ac:dyDescent="0.25">
      <c r="A20" s="68" t="s">
        <v>410</v>
      </c>
    </row>
    <row r="22" spans="1:7" ht="15.6" x14ac:dyDescent="0.3">
      <c r="A22" s="116" t="s">
        <v>447</v>
      </c>
      <c r="B22" s="71"/>
      <c r="C22" s="71"/>
      <c r="D22" s="71"/>
      <c r="E22" s="71"/>
      <c r="F22" s="71"/>
      <c r="G22"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M3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452</v>
      </c>
      <c r="B1" s="55"/>
      <c r="C1" s="55"/>
      <c r="D1" s="55"/>
      <c r="E1" s="55"/>
      <c r="F1" s="55"/>
      <c r="G1" s="55"/>
      <c r="H1" s="55"/>
      <c r="I1" s="55"/>
    </row>
    <row r="2" spans="1:13" s="56" customFormat="1" ht="18.899999999999999" customHeight="1" x14ac:dyDescent="0.3">
      <c r="A2" s="1" t="s">
        <v>430</v>
      </c>
      <c r="B2" s="57"/>
      <c r="C2" s="57"/>
      <c r="D2" s="57"/>
      <c r="E2" s="57"/>
      <c r="F2" s="57"/>
      <c r="G2" s="57"/>
      <c r="H2" s="55"/>
      <c r="I2" s="55"/>
    </row>
    <row r="3" spans="1:13" s="59" customFormat="1" ht="54" customHeight="1" x14ac:dyDescent="0.3">
      <c r="A3" s="113" t="s">
        <v>443</v>
      </c>
      <c r="B3" s="58" t="s">
        <v>434</v>
      </c>
      <c r="C3" s="58" t="s">
        <v>439</v>
      </c>
      <c r="D3" s="58" t="s">
        <v>435</v>
      </c>
      <c r="E3" s="58" t="s">
        <v>438</v>
      </c>
      <c r="F3" s="58" t="s">
        <v>436</v>
      </c>
      <c r="G3" s="58" t="s">
        <v>437</v>
      </c>
      <c r="L3" s="60"/>
      <c r="M3" s="60"/>
    </row>
    <row r="4" spans="1:13" s="56" customFormat="1" ht="18.899999999999999" customHeight="1" x14ac:dyDescent="0.3">
      <c r="A4" s="75" t="s">
        <v>294</v>
      </c>
      <c r="B4" s="62">
        <v>643</v>
      </c>
      <c r="C4" s="63">
        <v>66.839916840000001</v>
      </c>
      <c r="D4" s="62">
        <v>675</v>
      </c>
      <c r="E4" s="63">
        <v>68.250758341999997</v>
      </c>
      <c r="F4" s="62">
        <v>851</v>
      </c>
      <c r="G4" s="63">
        <v>68.08</v>
      </c>
    </row>
    <row r="5" spans="1:13" s="56" customFormat="1" ht="18.899999999999999" customHeight="1" x14ac:dyDescent="0.3">
      <c r="A5" s="75" t="s">
        <v>295</v>
      </c>
      <c r="B5" s="62">
        <v>435</v>
      </c>
      <c r="C5" s="63">
        <v>66.109422491999993</v>
      </c>
      <c r="D5" s="62">
        <v>477</v>
      </c>
      <c r="E5" s="63">
        <v>67.468175388999995</v>
      </c>
      <c r="F5" s="62">
        <v>487</v>
      </c>
      <c r="G5" s="63">
        <v>69.472182595999996</v>
      </c>
    </row>
    <row r="6" spans="1:13" s="56" customFormat="1" ht="18.899999999999999" customHeight="1" x14ac:dyDescent="0.3">
      <c r="A6" s="75" t="s">
        <v>281</v>
      </c>
      <c r="B6" s="62">
        <v>564</v>
      </c>
      <c r="C6" s="63">
        <v>66.903914591000003</v>
      </c>
      <c r="D6" s="62">
        <v>632</v>
      </c>
      <c r="E6" s="63">
        <v>67.449306297000007</v>
      </c>
      <c r="F6" s="62">
        <v>686</v>
      </c>
      <c r="G6" s="63">
        <v>67.453294002000007</v>
      </c>
    </row>
    <row r="7" spans="1:13" s="56" customFormat="1" ht="18.899999999999999" customHeight="1" x14ac:dyDescent="0.3">
      <c r="A7" s="75" t="s">
        <v>296</v>
      </c>
      <c r="B7" s="62">
        <v>656</v>
      </c>
      <c r="C7" s="63">
        <v>63.627546072000001</v>
      </c>
      <c r="D7" s="62">
        <v>741</v>
      </c>
      <c r="E7" s="63">
        <v>65.343915343999996</v>
      </c>
      <c r="F7" s="62">
        <v>826</v>
      </c>
      <c r="G7" s="63">
        <v>63.489623367</v>
      </c>
    </row>
    <row r="8" spans="1:13" s="56" customFormat="1" ht="18.899999999999999" customHeight="1" x14ac:dyDescent="0.3">
      <c r="A8" s="75" t="s">
        <v>297</v>
      </c>
      <c r="B8" s="62">
        <v>271</v>
      </c>
      <c r="C8" s="63">
        <v>55.761316872000002</v>
      </c>
      <c r="D8" s="62">
        <v>370</v>
      </c>
      <c r="E8" s="63">
        <v>63.683304647</v>
      </c>
      <c r="F8" s="62">
        <v>328</v>
      </c>
      <c r="G8" s="63">
        <v>58.781362006999998</v>
      </c>
    </row>
    <row r="9" spans="1:13" s="56" customFormat="1" ht="18.899999999999999" customHeight="1" x14ac:dyDescent="0.3">
      <c r="A9" s="75" t="s">
        <v>298</v>
      </c>
      <c r="B9" s="62">
        <v>565</v>
      </c>
      <c r="C9" s="63">
        <v>64.204545455000002</v>
      </c>
      <c r="D9" s="62">
        <v>651</v>
      </c>
      <c r="E9" s="63">
        <v>63.698630137000002</v>
      </c>
      <c r="F9" s="62">
        <v>687</v>
      </c>
      <c r="G9" s="63">
        <v>64.933837428999993</v>
      </c>
    </row>
    <row r="10" spans="1:13" s="56" customFormat="1" ht="18.899999999999999" customHeight="1" x14ac:dyDescent="0.3">
      <c r="A10" s="75" t="s">
        <v>299</v>
      </c>
      <c r="B10" s="62">
        <v>465</v>
      </c>
      <c r="C10" s="63">
        <v>61.023622047000003</v>
      </c>
      <c r="D10" s="62">
        <v>552</v>
      </c>
      <c r="E10" s="63">
        <v>65.402843602000004</v>
      </c>
      <c r="F10" s="62">
        <v>538</v>
      </c>
      <c r="G10" s="63">
        <v>61.205915812999997</v>
      </c>
    </row>
    <row r="11" spans="1:13" s="56" customFormat="1" ht="18.899999999999999" customHeight="1" x14ac:dyDescent="0.3">
      <c r="A11" s="75" t="s">
        <v>284</v>
      </c>
      <c r="B11" s="62">
        <v>628</v>
      </c>
      <c r="C11" s="63">
        <v>64.081632653</v>
      </c>
      <c r="D11" s="62">
        <v>750</v>
      </c>
      <c r="E11" s="63">
        <v>60.728744939000002</v>
      </c>
      <c r="F11" s="62">
        <v>953</v>
      </c>
      <c r="G11" s="63">
        <v>64.261631827000002</v>
      </c>
    </row>
    <row r="12" spans="1:13" s="56" customFormat="1" ht="18.899999999999999" customHeight="1" x14ac:dyDescent="0.3">
      <c r="A12" s="75" t="s">
        <v>300</v>
      </c>
      <c r="B12" s="62">
        <v>399</v>
      </c>
      <c r="C12" s="63">
        <v>62.149532710000003</v>
      </c>
      <c r="D12" s="62">
        <v>489</v>
      </c>
      <c r="E12" s="63">
        <v>67.078189300000005</v>
      </c>
      <c r="F12" s="62">
        <v>545</v>
      </c>
      <c r="G12" s="63">
        <v>64.803804994000004</v>
      </c>
    </row>
    <row r="13" spans="1:13" s="56" customFormat="1" ht="18.899999999999999" customHeight="1" x14ac:dyDescent="0.3">
      <c r="A13" s="75" t="s">
        <v>301</v>
      </c>
      <c r="B13" s="62">
        <v>78</v>
      </c>
      <c r="C13" s="63">
        <v>67.241379309999999</v>
      </c>
      <c r="D13" s="62">
        <v>99</v>
      </c>
      <c r="E13" s="63">
        <v>70.212765957000002</v>
      </c>
      <c r="F13" s="62">
        <v>123</v>
      </c>
      <c r="G13" s="63">
        <v>68.333333332999999</v>
      </c>
    </row>
    <row r="14" spans="1:13" s="56" customFormat="1" ht="18.899999999999999" customHeight="1" x14ac:dyDescent="0.3">
      <c r="A14" s="75" t="s">
        <v>302</v>
      </c>
      <c r="B14" s="62">
        <v>671</v>
      </c>
      <c r="C14" s="63">
        <v>64.026717556999998</v>
      </c>
      <c r="D14" s="62">
        <v>768</v>
      </c>
      <c r="E14" s="63">
        <v>61.292897046999997</v>
      </c>
      <c r="F14" s="62">
        <v>997</v>
      </c>
      <c r="G14" s="63">
        <v>64.908854167000001</v>
      </c>
    </row>
    <row r="15" spans="1:13" s="56" customFormat="1" ht="18.899999999999999" customHeight="1" x14ac:dyDescent="0.3">
      <c r="A15" s="75" t="s">
        <v>303</v>
      </c>
      <c r="B15" s="62">
        <v>617</v>
      </c>
      <c r="C15" s="63">
        <v>67.138193689000005</v>
      </c>
      <c r="D15" s="62">
        <v>669</v>
      </c>
      <c r="E15" s="63">
        <v>66.237623761999998</v>
      </c>
      <c r="F15" s="62">
        <v>715</v>
      </c>
      <c r="G15" s="63">
        <v>65.118397086000002</v>
      </c>
    </row>
    <row r="16" spans="1:13" s="56" customFormat="1" ht="18.899999999999999" customHeight="1" x14ac:dyDescent="0.3">
      <c r="A16" s="75" t="s">
        <v>304</v>
      </c>
      <c r="B16" s="62">
        <v>363</v>
      </c>
      <c r="C16" s="63">
        <v>61.008403360999999</v>
      </c>
      <c r="D16" s="62">
        <v>423</v>
      </c>
      <c r="E16" s="63">
        <v>64.580152671999997</v>
      </c>
      <c r="F16" s="62">
        <v>419</v>
      </c>
      <c r="G16" s="63">
        <v>61.982248521000002</v>
      </c>
    </row>
    <row r="17" spans="1:9" s="56" customFormat="1" ht="18.899999999999999" customHeight="1" x14ac:dyDescent="0.3">
      <c r="A17" s="75" t="s">
        <v>305</v>
      </c>
      <c r="B17" s="62">
        <v>120</v>
      </c>
      <c r="C17" s="63">
        <v>66.666666667000001</v>
      </c>
      <c r="D17" s="62">
        <v>107</v>
      </c>
      <c r="E17" s="63">
        <v>58.469945355</v>
      </c>
      <c r="F17" s="62">
        <v>165</v>
      </c>
      <c r="G17" s="63">
        <v>61.111111111</v>
      </c>
    </row>
    <row r="18" spans="1:9" s="56" customFormat="1" ht="18.899999999999999" customHeight="1" x14ac:dyDescent="0.3">
      <c r="A18" s="75" t="s">
        <v>306</v>
      </c>
      <c r="B18" s="62">
        <v>479</v>
      </c>
      <c r="C18" s="63">
        <v>64.123159303999998</v>
      </c>
      <c r="D18" s="62">
        <v>541</v>
      </c>
      <c r="E18" s="63">
        <v>61.687571265999999</v>
      </c>
      <c r="F18" s="62">
        <v>702</v>
      </c>
      <c r="G18" s="63">
        <v>63.702359346999998</v>
      </c>
    </row>
    <row r="19" spans="1:9" s="56" customFormat="1" ht="18.899999999999999" customHeight="1" x14ac:dyDescent="0.3">
      <c r="A19" s="75" t="s">
        <v>307</v>
      </c>
      <c r="B19" s="62">
        <v>674</v>
      </c>
      <c r="C19" s="63">
        <v>61.948529411999999</v>
      </c>
      <c r="D19" s="62">
        <v>714</v>
      </c>
      <c r="E19" s="63">
        <v>61.234991424</v>
      </c>
      <c r="F19" s="62">
        <v>836</v>
      </c>
      <c r="G19" s="63">
        <v>59.375</v>
      </c>
    </row>
    <row r="20" spans="1:9" s="56" customFormat="1" ht="18.899999999999999" customHeight="1" x14ac:dyDescent="0.3">
      <c r="A20" s="75" t="s">
        <v>308</v>
      </c>
      <c r="B20" s="62">
        <v>425</v>
      </c>
      <c r="C20" s="63">
        <v>62.869822485</v>
      </c>
      <c r="D20" s="62">
        <v>451</v>
      </c>
      <c r="E20" s="63">
        <v>59.342105263000001</v>
      </c>
      <c r="F20" s="62">
        <v>512</v>
      </c>
      <c r="G20" s="63">
        <v>59.534883721</v>
      </c>
    </row>
    <row r="21" spans="1:9" s="56" customFormat="1" ht="18.899999999999999" customHeight="1" x14ac:dyDescent="0.3">
      <c r="A21" s="75" t="s">
        <v>309</v>
      </c>
      <c r="B21" s="62">
        <v>283</v>
      </c>
      <c r="C21" s="63">
        <v>63.738738738999999</v>
      </c>
      <c r="D21" s="62">
        <v>300</v>
      </c>
      <c r="E21" s="63">
        <v>61.983471074000001</v>
      </c>
      <c r="F21" s="62">
        <v>324</v>
      </c>
      <c r="G21" s="63">
        <v>61.363636364000001</v>
      </c>
    </row>
    <row r="22" spans="1:9" s="56" customFormat="1" ht="18.899999999999999" customHeight="1" x14ac:dyDescent="0.3">
      <c r="A22" s="75" t="s">
        <v>310</v>
      </c>
      <c r="B22" s="62">
        <v>411</v>
      </c>
      <c r="C22" s="63">
        <v>63.425925925999998</v>
      </c>
      <c r="D22" s="62">
        <v>439</v>
      </c>
      <c r="E22" s="63">
        <v>62.181303116000002</v>
      </c>
      <c r="F22" s="62">
        <v>477</v>
      </c>
      <c r="G22" s="63">
        <v>60.456273764000002</v>
      </c>
    </row>
    <row r="23" spans="1:9" s="56" customFormat="1" ht="18.899999999999999" customHeight="1" x14ac:dyDescent="0.3">
      <c r="A23" s="75" t="s">
        <v>311</v>
      </c>
      <c r="B23" s="62">
        <v>599</v>
      </c>
      <c r="C23" s="63">
        <v>64.897074755999995</v>
      </c>
      <c r="D23" s="62">
        <v>704</v>
      </c>
      <c r="E23" s="63">
        <v>65.185185184999995</v>
      </c>
      <c r="F23" s="62">
        <v>628</v>
      </c>
      <c r="G23" s="63">
        <v>59.866539561000003</v>
      </c>
    </row>
    <row r="24" spans="1:9" s="56" customFormat="1" ht="18.899999999999999" customHeight="1" x14ac:dyDescent="0.3">
      <c r="A24" s="75" t="s">
        <v>312</v>
      </c>
      <c r="B24" s="62">
        <v>490</v>
      </c>
      <c r="C24" s="63">
        <v>62.659846547000001</v>
      </c>
      <c r="D24" s="62">
        <v>569</v>
      </c>
      <c r="E24" s="63">
        <v>67.178276268999994</v>
      </c>
      <c r="F24" s="62">
        <v>641</v>
      </c>
      <c r="G24" s="63">
        <v>64.164164163999999</v>
      </c>
    </row>
    <row r="25" spans="1:9" s="56" customFormat="1" ht="18.899999999999999" customHeight="1" x14ac:dyDescent="0.3">
      <c r="A25" s="75" t="s">
        <v>293</v>
      </c>
      <c r="B25" s="62">
        <v>26</v>
      </c>
      <c r="C25" s="63">
        <v>76.470588234999994</v>
      </c>
      <c r="D25" s="62">
        <v>38</v>
      </c>
      <c r="E25" s="63">
        <v>67.857142856999999</v>
      </c>
      <c r="F25" s="62">
        <v>40</v>
      </c>
      <c r="G25" s="63">
        <v>68.965517241000001</v>
      </c>
    </row>
    <row r="26" spans="1:9" s="56" customFormat="1" ht="18.899999999999999" customHeight="1" x14ac:dyDescent="0.3">
      <c r="A26" s="75" t="s">
        <v>313</v>
      </c>
      <c r="B26" s="62">
        <v>720</v>
      </c>
      <c r="C26" s="63">
        <v>61.433447098999999</v>
      </c>
      <c r="D26" s="62">
        <v>887</v>
      </c>
      <c r="E26" s="63">
        <v>63.493199713999999</v>
      </c>
      <c r="F26" s="62">
        <v>878</v>
      </c>
      <c r="G26" s="63">
        <v>64.416727805999997</v>
      </c>
    </row>
    <row r="27" spans="1:9" s="56" customFormat="1" ht="18.899999999999999" customHeight="1" x14ac:dyDescent="0.3">
      <c r="A27" s="75" t="s">
        <v>314</v>
      </c>
      <c r="B27" s="62">
        <v>923</v>
      </c>
      <c r="C27" s="63">
        <v>61.328903654000001</v>
      </c>
      <c r="D27" s="62">
        <v>996</v>
      </c>
      <c r="E27" s="63">
        <v>61.863354037000001</v>
      </c>
      <c r="F27" s="62">
        <v>945</v>
      </c>
      <c r="G27" s="63">
        <v>60.732647815</v>
      </c>
    </row>
    <row r="28" spans="1:9" s="56" customFormat="1" ht="18.899999999999999" customHeight="1" x14ac:dyDescent="0.3">
      <c r="A28" s="75" t="s">
        <v>315</v>
      </c>
      <c r="B28" s="62">
        <v>726</v>
      </c>
      <c r="C28" s="63">
        <v>63.628396144</v>
      </c>
      <c r="D28" s="62">
        <v>840</v>
      </c>
      <c r="E28" s="63">
        <v>64.714946071</v>
      </c>
      <c r="F28" s="62">
        <v>946</v>
      </c>
      <c r="G28" s="63">
        <v>65.648854962000001</v>
      </c>
    </row>
    <row r="29" spans="1:9" s="56" customFormat="1" ht="18.899999999999999" customHeight="1" x14ac:dyDescent="0.3">
      <c r="A29" s="75" t="s">
        <v>316</v>
      </c>
      <c r="B29" s="62">
        <v>800</v>
      </c>
      <c r="C29" s="63">
        <v>69.264069264</v>
      </c>
      <c r="D29" s="62">
        <v>729</v>
      </c>
      <c r="E29" s="63">
        <v>63.891323401000001</v>
      </c>
      <c r="F29" s="62">
        <v>650</v>
      </c>
      <c r="G29" s="63">
        <v>62.380038388000003</v>
      </c>
    </row>
    <row r="30" spans="1:9" ht="18.899999999999999" customHeight="1" x14ac:dyDescent="0.25">
      <c r="A30" s="77" t="s">
        <v>167</v>
      </c>
      <c r="B30" s="78">
        <v>13031</v>
      </c>
      <c r="C30" s="79">
        <v>63.824264094</v>
      </c>
      <c r="D30" s="78">
        <v>14611</v>
      </c>
      <c r="E30" s="79">
        <v>63.965502145000002</v>
      </c>
      <c r="F30" s="78">
        <v>15899</v>
      </c>
      <c r="G30" s="79">
        <v>63.486802699000002</v>
      </c>
    </row>
    <row r="31" spans="1:9" ht="18.899999999999999" customHeight="1" x14ac:dyDescent="0.25">
      <c r="A31" s="80" t="s">
        <v>29</v>
      </c>
      <c r="B31" s="81">
        <v>22044</v>
      </c>
      <c r="C31" s="82">
        <v>63.630065811999998</v>
      </c>
      <c r="D31" s="81">
        <v>24783</v>
      </c>
      <c r="E31" s="82">
        <v>63.310767659</v>
      </c>
      <c r="F31" s="81">
        <v>27456</v>
      </c>
      <c r="G31" s="82">
        <v>62.164059139000003</v>
      </c>
      <c r="H31" s="83"/>
      <c r="I31" s="83"/>
    </row>
    <row r="32" spans="1:9" ht="18.899999999999999" customHeight="1" x14ac:dyDescent="0.25">
      <c r="A32" s="68" t="s">
        <v>410</v>
      </c>
    </row>
    <row r="33" spans="1:13" s="59" customFormat="1" ht="18.899999999999999" customHeight="1" x14ac:dyDescent="0.3">
      <c r="A33" s="56"/>
      <c r="B33" s="69"/>
      <c r="C33" s="70"/>
      <c r="D33" s="70"/>
      <c r="E33" s="70"/>
      <c r="F33" s="69"/>
      <c r="G33" s="70"/>
      <c r="L33" s="54"/>
      <c r="M33" s="54"/>
    </row>
    <row r="34" spans="1:13" ht="15.6" x14ac:dyDescent="0.3">
      <c r="A34" s="116" t="s">
        <v>447</v>
      </c>
      <c r="B34" s="71"/>
      <c r="C34" s="71"/>
      <c r="D34" s="71"/>
      <c r="E34" s="71"/>
      <c r="F34" s="71"/>
      <c r="G34"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M53"/>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451</v>
      </c>
      <c r="B1" s="55"/>
      <c r="C1" s="55"/>
      <c r="D1" s="55"/>
      <c r="E1" s="55"/>
      <c r="F1" s="55"/>
      <c r="G1" s="55"/>
    </row>
    <row r="2" spans="1:13" s="56" customFormat="1" ht="18.899999999999999" customHeight="1" x14ac:dyDescent="0.3">
      <c r="A2" s="1" t="s">
        <v>430</v>
      </c>
      <c r="B2" s="57"/>
      <c r="C2" s="57"/>
      <c r="D2" s="57"/>
      <c r="E2" s="57"/>
      <c r="F2" s="57"/>
      <c r="G2" s="57"/>
    </row>
    <row r="3" spans="1:13" s="59" customFormat="1" ht="54" customHeight="1" x14ac:dyDescent="0.3">
      <c r="A3" s="113" t="s">
        <v>444</v>
      </c>
      <c r="B3" s="58" t="s">
        <v>434</v>
      </c>
      <c r="C3" s="58" t="s">
        <v>439</v>
      </c>
      <c r="D3" s="58" t="s">
        <v>435</v>
      </c>
      <c r="E3" s="58" t="s">
        <v>438</v>
      </c>
      <c r="F3" s="58" t="s">
        <v>436</v>
      </c>
      <c r="G3" s="58" t="s">
        <v>437</v>
      </c>
      <c r="L3" s="60"/>
      <c r="M3" s="60"/>
    </row>
    <row r="4" spans="1:13" s="56" customFormat="1" ht="18.899999999999999" customHeight="1" x14ac:dyDescent="0.3">
      <c r="A4" s="75" t="s">
        <v>317</v>
      </c>
      <c r="B4" s="62">
        <v>116</v>
      </c>
      <c r="C4" s="63">
        <v>75.816993464000006</v>
      </c>
      <c r="D4" s="62">
        <v>105</v>
      </c>
      <c r="E4" s="63">
        <v>68.627450980000006</v>
      </c>
      <c r="F4" s="62">
        <v>157</v>
      </c>
      <c r="G4" s="63">
        <v>71.363636364000001</v>
      </c>
    </row>
    <row r="5" spans="1:13" s="56" customFormat="1" ht="18.899999999999999" customHeight="1" x14ac:dyDescent="0.3">
      <c r="A5" s="75" t="s">
        <v>338</v>
      </c>
      <c r="B5" s="62">
        <v>101</v>
      </c>
      <c r="C5" s="63">
        <v>68.707482992999999</v>
      </c>
      <c r="D5" s="62">
        <v>121</v>
      </c>
      <c r="E5" s="63">
        <v>65.053763441000001</v>
      </c>
      <c r="F5" s="62">
        <v>230</v>
      </c>
      <c r="G5" s="63">
        <v>71.875</v>
      </c>
    </row>
    <row r="6" spans="1:13" s="56" customFormat="1" ht="18.899999999999999" customHeight="1" x14ac:dyDescent="0.3">
      <c r="A6" s="75" t="s">
        <v>318</v>
      </c>
      <c r="B6" s="62">
        <v>123</v>
      </c>
      <c r="C6" s="63">
        <v>67.955801105000006</v>
      </c>
      <c r="D6" s="62">
        <v>118</v>
      </c>
      <c r="E6" s="63">
        <v>57.843137255000002</v>
      </c>
      <c r="F6" s="62">
        <v>192</v>
      </c>
      <c r="G6" s="63">
        <v>64.646464645999998</v>
      </c>
    </row>
    <row r="7" spans="1:13" s="56" customFormat="1" ht="18.899999999999999" customHeight="1" x14ac:dyDescent="0.3">
      <c r="A7" s="75" t="s">
        <v>333</v>
      </c>
      <c r="B7" s="62">
        <v>22</v>
      </c>
      <c r="C7" s="63">
        <v>59.459459459000001</v>
      </c>
      <c r="D7" s="62">
        <v>22</v>
      </c>
      <c r="E7" s="63">
        <v>53.658536585</v>
      </c>
      <c r="F7" s="62">
        <v>21</v>
      </c>
      <c r="G7" s="63">
        <v>56.756756756999998</v>
      </c>
    </row>
    <row r="8" spans="1:13" s="56" customFormat="1" ht="18.899999999999999" customHeight="1" x14ac:dyDescent="0.3">
      <c r="A8" s="75" t="s">
        <v>319</v>
      </c>
      <c r="B8" s="62">
        <v>99</v>
      </c>
      <c r="C8" s="63">
        <v>65.131578946999994</v>
      </c>
      <c r="D8" s="62">
        <v>133</v>
      </c>
      <c r="E8" s="63">
        <v>66.169154229</v>
      </c>
      <c r="F8" s="62">
        <v>178</v>
      </c>
      <c r="G8" s="63">
        <v>60.958904109999999</v>
      </c>
    </row>
    <row r="9" spans="1:13" s="56" customFormat="1" ht="18.899999999999999" customHeight="1" x14ac:dyDescent="0.3">
      <c r="A9" s="75" t="s">
        <v>334</v>
      </c>
      <c r="B9" s="62">
        <v>132</v>
      </c>
      <c r="C9" s="63">
        <v>70.588235294</v>
      </c>
      <c r="D9" s="62">
        <v>179</v>
      </c>
      <c r="E9" s="63">
        <v>67.041198502</v>
      </c>
      <c r="F9" s="62">
        <v>250</v>
      </c>
      <c r="G9" s="63">
        <v>66.489361701999997</v>
      </c>
    </row>
    <row r="10" spans="1:13" s="56" customFormat="1" ht="18.899999999999999" customHeight="1" x14ac:dyDescent="0.3">
      <c r="A10" s="75" t="s">
        <v>320</v>
      </c>
      <c r="B10" s="62">
        <v>93</v>
      </c>
      <c r="C10" s="63">
        <v>77.5</v>
      </c>
      <c r="D10" s="62">
        <v>68</v>
      </c>
      <c r="E10" s="63">
        <v>53.125</v>
      </c>
      <c r="F10" s="62">
        <v>75</v>
      </c>
      <c r="G10" s="63">
        <v>53.571428570999998</v>
      </c>
    </row>
    <row r="11" spans="1:13" s="56" customFormat="1" ht="18.899999999999999" customHeight="1" x14ac:dyDescent="0.3">
      <c r="A11" s="75" t="s">
        <v>321</v>
      </c>
      <c r="B11" s="62">
        <v>36</v>
      </c>
      <c r="C11" s="63">
        <v>69.230769230999996</v>
      </c>
      <c r="D11" s="62">
        <v>26</v>
      </c>
      <c r="E11" s="63">
        <v>48.148148147999997</v>
      </c>
      <c r="F11" s="62">
        <v>52</v>
      </c>
      <c r="G11" s="63">
        <v>72.222222221999999</v>
      </c>
    </row>
    <row r="12" spans="1:13" s="56" customFormat="1" ht="18.899999999999999" customHeight="1" x14ac:dyDescent="0.3">
      <c r="A12" s="75" t="s">
        <v>208</v>
      </c>
      <c r="B12" s="62">
        <v>45</v>
      </c>
      <c r="C12" s="63">
        <v>60.810810811000003</v>
      </c>
      <c r="D12" s="62">
        <v>50</v>
      </c>
      <c r="E12" s="63">
        <v>69.444444443999998</v>
      </c>
      <c r="F12" s="62">
        <v>46</v>
      </c>
      <c r="G12" s="63">
        <v>51.685393257999998</v>
      </c>
    </row>
    <row r="13" spans="1:13" s="56" customFormat="1" ht="18.899999999999999" customHeight="1" x14ac:dyDescent="0.3">
      <c r="A13" s="75" t="s">
        <v>322</v>
      </c>
      <c r="B13" s="62">
        <v>101</v>
      </c>
      <c r="C13" s="63">
        <v>67.333333332999999</v>
      </c>
      <c r="D13" s="62">
        <v>131</v>
      </c>
      <c r="E13" s="63">
        <v>65.829145729000004</v>
      </c>
      <c r="F13" s="62">
        <v>152</v>
      </c>
      <c r="G13" s="63">
        <v>67.555555556000002</v>
      </c>
    </row>
    <row r="14" spans="1:13" s="56" customFormat="1" ht="18.899999999999999" customHeight="1" x14ac:dyDescent="0.3">
      <c r="A14" s="75" t="s">
        <v>335</v>
      </c>
      <c r="B14" s="62">
        <v>143</v>
      </c>
      <c r="C14" s="63">
        <v>64.125560538000002</v>
      </c>
      <c r="D14" s="62">
        <v>211</v>
      </c>
      <c r="E14" s="63">
        <v>65.123456790000006</v>
      </c>
      <c r="F14" s="62">
        <v>212</v>
      </c>
      <c r="G14" s="63">
        <v>61.271676300999999</v>
      </c>
    </row>
    <row r="15" spans="1:13" s="56" customFormat="1" ht="18.899999999999999" customHeight="1" x14ac:dyDescent="0.3">
      <c r="A15" s="75" t="s">
        <v>323</v>
      </c>
      <c r="B15" s="62">
        <v>220</v>
      </c>
      <c r="C15" s="63">
        <v>66.465256797999999</v>
      </c>
      <c r="D15" s="62">
        <v>243</v>
      </c>
      <c r="E15" s="63">
        <v>63.947368421</v>
      </c>
      <c r="F15" s="62">
        <v>311</v>
      </c>
      <c r="G15" s="63">
        <v>60.861056751</v>
      </c>
    </row>
    <row r="16" spans="1:13" s="56" customFormat="1" ht="18.899999999999999" customHeight="1" x14ac:dyDescent="0.3">
      <c r="A16" s="75" t="s">
        <v>336</v>
      </c>
      <c r="B16" s="62">
        <v>62</v>
      </c>
      <c r="C16" s="63">
        <v>65.263157895000006</v>
      </c>
      <c r="D16" s="62">
        <v>74</v>
      </c>
      <c r="E16" s="63">
        <v>59.2</v>
      </c>
      <c r="F16" s="62">
        <v>80</v>
      </c>
      <c r="G16" s="63">
        <v>65.040650407000001</v>
      </c>
    </row>
    <row r="17" spans="1:13" s="56" customFormat="1" ht="18.899999999999999" customHeight="1" x14ac:dyDescent="0.3">
      <c r="A17" s="75" t="s">
        <v>324</v>
      </c>
      <c r="B17" s="62">
        <v>45</v>
      </c>
      <c r="C17" s="63">
        <v>72.580645161000007</v>
      </c>
      <c r="D17" s="62">
        <v>61</v>
      </c>
      <c r="E17" s="63">
        <v>67.032967033000006</v>
      </c>
      <c r="F17" s="62">
        <v>53</v>
      </c>
      <c r="G17" s="63">
        <v>72.602739725999996</v>
      </c>
    </row>
    <row r="18" spans="1:13" s="56" customFormat="1" ht="18.899999999999999" customHeight="1" x14ac:dyDescent="0.3">
      <c r="A18" s="75" t="s">
        <v>325</v>
      </c>
      <c r="B18" s="62">
        <v>79</v>
      </c>
      <c r="C18" s="63">
        <v>69.911504425000004</v>
      </c>
      <c r="D18" s="62">
        <v>89</v>
      </c>
      <c r="E18" s="63">
        <v>65.925925926000005</v>
      </c>
      <c r="F18" s="62">
        <v>89</v>
      </c>
      <c r="G18" s="63">
        <v>61.379310345</v>
      </c>
    </row>
    <row r="19" spans="1:13" s="56" customFormat="1" ht="18.899999999999999" customHeight="1" x14ac:dyDescent="0.3">
      <c r="A19" s="75" t="s">
        <v>326</v>
      </c>
      <c r="B19" s="62">
        <v>65</v>
      </c>
      <c r="C19" s="63">
        <v>71.428571429000002</v>
      </c>
      <c r="D19" s="62">
        <v>74</v>
      </c>
      <c r="E19" s="63">
        <v>65.486725664000005</v>
      </c>
      <c r="F19" s="62">
        <v>70</v>
      </c>
      <c r="G19" s="63">
        <v>59.322033898000001</v>
      </c>
    </row>
    <row r="20" spans="1:13" s="56" customFormat="1" ht="18.899999999999999" customHeight="1" x14ac:dyDescent="0.3">
      <c r="A20" s="75" t="s">
        <v>327</v>
      </c>
      <c r="B20" s="62">
        <v>52</v>
      </c>
      <c r="C20" s="63">
        <v>57.777777778000001</v>
      </c>
      <c r="D20" s="62">
        <v>63</v>
      </c>
      <c r="E20" s="63">
        <v>60</v>
      </c>
      <c r="F20" s="62">
        <v>100</v>
      </c>
      <c r="G20" s="63">
        <v>71.428571429000002</v>
      </c>
    </row>
    <row r="21" spans="1:13" s="56" customFormat="1" ht="18.899999999999999" customHeight="1" x14ac:dyDescent="0.3">
      <c r="A21" s="75" t="s">
        <v>328</v>
      </c>
      <c r="B21" s="62">
        <v>83</v>
      </c>
      <c r="C21" s="63">
        <v>63.358778626000003</v>
      </c>
      <c r="D21" s="62">
        <v>131</v>
      </c>
      <c r="E21" s="63">
        <v>71.584699454000003</v>
      </c>
      <c r="F21" s="62">
        <v>114</v>
      </c>
      <c r="G21" s="63">
        <v>64.772727273000001</v>
      </c>
    </row>
    <row r="22" spans="1:13" s="56" customFormat="1" ht="18.899999999999999" customHeight="1" x14ac:dyDescent="0.3">
      <c r="A22" s="75" t="s">
        <v>337</v>
      </c>
      <c r="B22" s="62">
        <v>95</v>
      </c>
      <c r="C22" s="63">
        <v>64.189189189000004</v>
      </c>
      <c r="D22" s="62">
        <v>107</v>
      </c>
      <c r="E22" s="63">
        <v>61.494252873999997</v>
      </c>
      <c r="F22" s="62">
        <v>128</v>
      </c>
      <c r="G22" s="63">
        <v>58.181818182000001</v>
      </c>
    </row>
    <row r="23" spans="1:13" s="56" customFormat="1" ht="18.899999999999999" customHeight="1" x14ac:dyDescent="0.3">
      <c r="A23" s="75" t="s">
        <v>329</v>
      </c>
      <c r="B23" s="62">
        <v>112</v>
      </c>
      <c r="C23" s="63">
        <v>70.886075949000002</v>
      </c>
      <c r="D23" s="62">
        <v>136</v>
      </c>
      <c r="E23" s="63">
        <v>60.986547084999998</v>
      </c>
      <c r="F23" s="62">
        <v>130</v>
      </c>
      <c r="G23" s="63">
        <v>61.320754717</v>
      </c>
    </row>
    <row r="24" spans="1:13" s="56" customFormat="1" ht="18.899999999999999" customHeight="1" x14ac:dyDescent="0.3">
      <c r="A24" s="75" t="s">
        <v>330</v>
      </c>
      <c r="B24" s="62">
        <v>155</v>
      </c>
      <c r="C24" s="63">
        <v>60.311284047000001</v>
      </c>
      <c r="D24" s="62">
        <v>182</v>
      </c>
      <c r="E24" s="63">
        <v>61.073825503000002</v>
      </c>
      <c r="F24" s="62">
        <v>178</v>
      </c>
      <c r="G24" s="63">
        <v>58.360655737999998</v>
      </c>
    </row>
    <row r="25" spans="1:13" s="56" customFormat="1" ht="18.899999999999999" customHeight="1" x14ac:dyDescent="0.3">
      <c r="A25" s="75" t="s">
        <v>331</v>
      </c>
      <c r="B25" s="62">
        <v>278</v>
      </c>
      <c r="C25" s="63">
        <v>60.173160172999999</v>
      </c>
      <c r="D25" s="62">
        <v>298</v>
      </c>
      <c r="E25" s="63">
        <v>57.976653696</v>
      </c>
      <c r="F25" s="62">
        <v>331</v>
      </c>
      <c r="G25" s="63">
        <v>61.638733705999996</v>
      </c>
    </row>
    <row r="26" spans="1:13" s="56" customFormat="1" ht="18.899999999999999" customHeight="1" x14ac:dyDescent="0.3">
      <c r="A26" s="75" t="s">
        <v>332</v>
      </c>
      <c r="B26" s="62">
        <v>95</v>
      </c>
      <c r="C26" s="63">
        <v>55.232558140000002</v>
      </c>
      <c r="D26" s="62">
        <v>103</v>
      </c>
      <c r="E26" s="63">
        <v>50.490196077999997</v>
      </c>
      <c r="F26" s="62">
        <v>105</v>
      </c>
      <c r="G26" s="63">
        <v>54.404145077999999</v>
      </c>
    </row>
    <row r="27" spans="1:13" s="56" customFormat="1" ht="18.899999999999999" customHeight="1" x14ac:dyDescent="0.3">
      <c r="A27" s="77" t="s">
        <v>172</v>
      </c>
      <c r="B27" s="78">
        <v>2352</v>
      </c>
      <c r="C27" s="79">
        <v>65.588399331000005</v>
      </c>
      <c r="D27" s="78">
        <v>2725</v>
      </c>
      <c r="E27" s="79">
        <v>62.299954274999997</v>
      </c>
      <c r="F27" s="78">
        <v>3254</v>
      </c>
      <c r="G27" s="79">
        <v>62.976582155999999</v>
      </c>
    </row>
    <row r="28" spans="1:13" ht="18.899999999999999" customHeight="1" x14ac:dyDescent="0.25">
      <c r="A28" s="80" t="s">
        <v>29</v>
      </c>
      <c r="B28" s="81">
        <v>22044</v>
      </c>
      <c r="C28" s="92">
        <v>63.630065811999998</v>
      </c>
      <c r="D28" s="81">
        <v>24783</v>
      </c>
      <c r="E28" s="92">
        <v>63.310767659</v>
      </c>
      <c r="F28" s="81">
        <v>27456</v>
      </c>
      <c r="G28" s="92">
        <v>62.164059139000003</v>
      </c>
      <c r="H28" s="83"/>
      <c r="I28" s="83"/>
    </row>
    <row r="29" spans="1:13" ht="18.899999999999999" customHeight="1" x14ac:dyDescent="0.25">
      <c r="A29" s="68" t="s">
        <v>410</v>
      </c>
    </row>
    <row r="30" spans="1:13" s="59" customFormat="1" ht="18.899999999999999" customHeight="1" x14ac:dyDescent="0.3">
      <c r="A30" s="56"/>
      <c r="B30" s="71"/>
      <c r="C30" s="71"/>
      <c r="D30" s="71"/>
      <c r="E30" s="71"/>
      <c r="F30" s="71"/>
      <c r="G30" s="71"/>
      <c r="L30" s="54"/>
      <c r="M30" s="54"/>
    </row>
    <row r="31" spans="1:13" ht="15.6" x14ac:dyDescent="0.3">
      <c r="A31" s="116" t="s">
        <v>447</v>
      </c>
    </row>
    <row r="32" spans="1:13" x14ac:dyDescent="0.25">
      <c r="B32" s="70"/>
      <c r="F32" s="70"/>
    </row>
    <row r="33" s="70" customFormat="1" x14ac:dyDescent="0.25"/>
    <row r="34" s="70" customFormat="1" x14ac:dyDescent="0.25"/>
    <row r="35" s="70" customFormat="1" x14ac:dyDescent="0.25"/>
    <row r="36" s="70" customFormat="1" x14ac:dyDescent="0.25"/>
    <row r="37" s="70" customFormat="1" x14ac:dyDescent="0.25"/>
    <row r="38" s="70" customFormat="1" x14ac:dyDescent="0.25"/>
    <row r="39" s="70" customFormat="1" x14ac:dyDescent="0.25"/>
    <row r="40" s="70" customFormat="1" x14ac:dyDescent="0.25"/>
    <row r="41" s="70" customFormat="1" x14ac:dyDescent="0.25"/>
    <row r="42" s="70" customFormat="1" x14ac:dyDescent="0.25"/>
    <row r="43" s="70" customFormat="1" x14ac:dyDescent="0.25"/>
    <row r="44" s="70" customFormat="1" x14ac:dyDescent="0.25"/>
    <row r="45" s="70" customFormat="1" x14ac:dyDescent="0.25"/>
    <row r="46" s="70" customFormat="1" x14ac:dyDescent="0.25"/>
    <row r="47" s="70" customFormat="1" x14ac:dyDescent="0.25"/>
    <row r="48" s="70" customFormat="1" x14ac:dyDescent="0.25"/>
    <row r="49" spans="1:7" x14ac:dyDescent="0.25">
      <c r="B49" s="70"/>
      <c r="F49" s="70"/>
    </row>
    <row r="50" spans="1:7" x14ac:dyDescent="0.25">
      <c r="B50" s="70"/>
      <c r="F50" s="70"/>
    </row>
    <row r="51" spans="1:7" x14ac:dyDescent="0.25">
      <c r="A51" s="56"/>
      <c r="B51" s="56"/>
      <c r="C51" s="56"/>
      <c r="E51" s="56"/>
      <c r="F51" s="56"/>
      <c r="G51" s="56"/>
    </row>
    <row r="52" spans="1:7" x14ac:dyDescent="0.25">
      <c r="B52" s="70"/>
      <c r="F52" s="70"/>
    </row>
    <row r="53" spans="1:7" x14ac:dyDescent="0.25">
      <c r="B53" s="70"/>
      <c r="F53"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M46"/>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450</v>
      </c>
      <c r="B1" s="55"/>
      <c r="C1" s="55"/>
      <c r="D1" s="55"/>
      <c r="E1" s="55"/>
      <c r="F1" s="55"/>
      <c r="G1" s="55"/>
    </row>
    <row r="2" spans="1:13" s="56" customFormat="1" ht="18.899999999999999" customHeight="1" x14ac:dyDescent="0.3">
      <c r="A2" s="1" t="s">
        <v>430</v>
      </c>
      <c r="B2" s="57"/>
      <c r="C2" s="57"/>
      <c r="D2" s="57"/>
      <c r="E2" s="57"/>
      <c r="F2" s="57"/>
      <c r="G2" s="57"/>
    </row>
    <row r="3" spans="1:13" s="59" customFormat="1" ht="54" customHeight="1" x14ac:dyDescent="0.3">
      <c r="A3" s="113" t="s">
        <v>444</v>
      </c>
      <c r="B3" s="58" t="s">
        <v>434</v>
      </c>
      <c r="C3" s="58" t="s">
        <v>439</v>
      </c>
      <c r="D3" s="58" t="s">
        <v>435</v>
      </c>
      <c r="E3" s="58" t="s">
        <v>438</v>
      </c>
      <c r="F3" s="58" t="s">
        <v>436</v>
      </c>
      <c r="G3" s="58" t="s">
        <v>437</v>
      </c>
      <c r="L3" s="60"/>
      <c r="M3" s="60"/>
    </row>
    <row r="4" spans="1:13" s="56" customFormat="1" ht="18.899999999999999" customHeight="1" x14ac:dyDescent="0.3">
      <c r="A4" s="75" t="s">
        <v>339</v>
      </c>
      <c r="B4" s="62">
        <v>165</v>
      </c>
      <c r="C4" s="63">
        <v>67.62295082</v>
      </c>
      <c r="D4" s="62">
        <v>201</v>
      </c>
      <c r="E4" s="63">
        <v>60.725075529000001</v>
      </c>
      <c r="F4" s="62">
        <v>294</v>
      </c>
      <c r="G4" s="63">
        <v>63.225806452</v>
      </c>
    </row>
    <row r="5" spans="1:13" s="56" customFormat="1" ht="18.899999999999999" customHeight="1" x14ac:dyDescent="0.3">
      <c r="A5" s="75" t="s">
        <v>347</v>
      </c>
      <c r="B5" s="62">
        <v>102</v>
      </c>
      <c r="C5" s="63">
        <v>55.434782609000003</v>
      </c>
      <c r="D5" s="62">
        <v>147</v>
      </c>
      <c r="E5" s="63">
        <v>63.913043477999999</v>
      </c>
      <c r="F5" s="62">
        <v>165</v>
      </c>
      <c r="G5" s="63">
        <v>51.083591331000001</v>
      </c>
    </row>
    <row r="6" spans="1:13" s="56" customFormat="1" ht="18.899999999999999" customHeight="1" x14ac:dyDescent="0.3">
      <c r="A6" s="75" t="s">
        <v>340</v>
      </c>
      <c r="B6" s="62">
        <v>123</v>
      </c>
      <c r="C6" s="63">
        <v>55.656108596999999</v>
      </c>
      <c r="D6" s="62">
        <v>188</v>
      </c>
      <c r="E6" s="63">
        <v>66.197183099</v>
      </c>
      <c r="F6" s="62">
        <v>202</v>
      </c>
      <c r="G6" s="63">
        <v>58.045977010999998</v>
      </c>
    </row>
    <row r="7" spans="1:13" s="56" customFormat="1" ht="18.899999999999999" customHeight="1" x14ac:dyDescent="0.3">
      <c r="A7" s="75" t="s">
        <v>348</v>
      </c>
      <c r="B7" s="62">
        <v>281</v>
      </c>
      <c r="C7" s="63">
        <v>59.914712154</v>
      </c>
      <c r="D7" s="62">
        <v>323</v>
      </c>
      <c r="E7" s="63">
        <v>62.596899225000001</v>
      </c>
      <c r="F7" s="62">
        <v>318</v>
      </c>
      <c r="G7" s="63">
        <v>57.504520796000001</v>
      </c>
    </row>
    <row r="8" spans="1:13" s="56" customFormat="1" ht="18.899999999999999" customHeight="1" x14ac:dyDescent="0.3">
      <c r="A8" s="75" t="s">
        <v>349</v>
      </c>
      <c r="B8" s="62">
        <v>69</v>
      </c>
      <c r="C8" s="63">
        <v>65.714285713999999</v>
      </c>
      <c r="D8" s="62">
        <v>79</v>
      </c>
      <c r="E8" s="63">
        <v>67.521367521000002</v>
      </c>
      <c r="F8" s="62">
        <v>60</v>
      </c>
      <c r="G8" s="63">
        <v>56.074766355000001</v>
      </c>
    </row>
    <row r="9" spans="1:13" s="56" customFormat="1" ht="18.899999999999999" customHeight="1" x14ac:dyDescent="0.3">
      <c r="A9" s="75" t="s">
        <v>350</v>
      </c>
      <c r="B9" s="62">
        <v>300</v>
      </c>
      <c r="C9" s="63">
        <v>68.493150685000003</v>
      </c>
      <c r="D9" s="62">
        <v>347</v>
      </c>
      <c r="E9" s="63">
        <v>68.577075098999998</v>
      </c>
      <c r="F9" s="62">
        <v>365</v>
      </c>
      <c r="G9" s="63">
        <v>60.934891485999998</v>
      </c>
    </row>
    <row r="10" spans="1:13" s="56" customFormat="1" ht="18.899999999999999" customHeight="1" x14ac:dyDescent="0.3">
      <c r="A10" s="75" t="s">
        <v>341</v>
      </c>
      <c r="B10" s="62">
        <v>46</v>
      </c>
      <c r="C10" s="63">
        <v>71.875</v>
      </c>
      <c r="D10" s="62">
        <v>66</v>
      </c>
      <c r="E10" s="63">
        <v>63.461538462</v>
      </c>
      <c r="F10" s="62">
        <v>67</v>
      </c>
      <c r="G10" s="63">
        <v>61.467889907999997</v>
      </c>
    </row>
    <row r="11" spans="1:13" s="56" customFormat="1" ht="18.899999999999999" customHeight="1" x14ac:dyDescent="0.3">
      <c r="A11" s="75" t="s">
        <v>342</v>
      </c>
      <c r="B11" s="62">
        <v>85</v>
      </c>
      <c r="C11" s="63">
        <v>53.797468354000003</v>
      </c>
      <c r="D11" s="62">
        <v>115</v>
      </c>
      <c r="E11" s="63">
        <v>56.930693069</v>
      </c>
      <c r="F11" s="62">
        <v>123</v>
      </c>
      <c r="G11" s="63">
        <v>56.164383561999998</v>
      </c>
    </row>
    <row r="12" spans="1:13" s="56" customFormat="1" ht="18.899999999999999" customHeight="1" x14ac:dyDescent="0.3">
      <c r="A12" s="75" t="s">
        <v>343</v>
      </c>
      <c r="B12" s="62">
        <v>131</v>
      </c>
      <c r="C12" s="63">
        <v>68.586387435000006</v>
      </c>
      <c r="D12" s="62">
        <v>184</v>
      </c>
      <c r="E12" s="63">
        <v>59.740259739999999</v>
      </c>
      <c r="F12" s="62">
        <v>198</v>
      </c>
      <c r="G12" s="63">
        <v>56.571428570999998</v>
      </c>
    </row>
    <row r="13" spans="1:13" s="56" customFormat="1" ht="18.899999999999999" customHeight="1" x14ac:dyDescent="0.3">
      <c r="A13" s="75" t="s">
        <v>344</v>
      </c>
      <c r="B13" s="62">
        <v>77</v>
      </c>
      <c r="C13" s="63">
        <v>59.230769230999996</v>
      </c>
      <c r="D13" s="62">
        <v>90</v>
      </c>
      <c r="E13" s="63">
        <v>60.810810811000003</v>
      </c>
      <c r="F13" s="62">
        <v>100</v>
      </c>
      <c r="G13" s="63">
        <v>53.763440860000003</v>
      </c>
    </row>
    <row r="14" spans="1:13" s="56" customFormat="1" ht="18.899999999999999" customHeight="1" x14ac:dyDescent="0.3">
      <c r="A14" s="75" t="s">
        <v>351</v>
      </c>
      <c r="B14" s="62">
        <v>146</v>
      </c>
      <c r="C14" s="63">
        <v>60.580912863000002</v>
      </c>
      <c r="D14" s="62">
        <v>153</v>
      </c>
      <c r="E14" s="63">
        <v>57.303370786999999</v>
      </c>
      <c r="F14" s="62">
        <v>195</v>
      </c>
      <c r="G14" s="63">
        <v>59.090909091</v>
      </c>
    </row>
    <row r="15" spans="1:13" s="56" customFormat="1" ht="18.899999999999999" customHeight="1" x14ac:dyDescent="0.3">
      <c r="A15" s="75" t="s">
        <v>345</v>
      </c>
      <c r="B15" s="62">
        <v>245</v>
      </c>
      <c r="C15" s="63">
        <v>55.681818182000001</v>
      </c>
      <c r="D15" s="62">
        <v>272</v>
      </c>
      <c r="E15" s="63">
        <v>57.263157894999999</v>
      </c>
      <c r="F15" s="62">
        <v>264</v>
      </c>
      <c r="G15" s="63">
        <v>49.162011173000003</v>
      </c>
    </row>
    <row r="16" spans="1:13" s="56" customFormat="1" ht="18.899999999999999" customHeight="1" x14ac:dyDescent="0.3">
      <c r="A16" s="75" t="s">
        <v>352</v>
      </c>
      <c r="B16" s="62">
        <v>185</v>
      </c>
      <c r="C16" s="63">
        <v>59.10543131</v>
      </c>
      <c r="D16" s="62">
        <v>155</v>
      </c>
      <c r="E16" s="63">
        <v>55.357142856999999</v>
      </c>
      <c r="F16" s="62">
        <v>188</v>
      </c>
      <c r="G16" s="63">
        <v>54.335260116000001</v>
      </c>
    </row>
    <row r="17" spans="1:13" s="56" customFormat="1" ht="18.899999999999999" customHeight="1" x14ac:dyDescent="0.3">
      <c r="A17" s="75" t="s">
        <v>353</v>
      </c>
      <c r="B17" s="62">
        <v>236</v>
      </c>
      <c r="C17" s="63">
        <v>67.236467235999996</v>
      </c>
      <c r="D17" s="62">
        <v>250</v>
      </c>
      <c r="E17" s="63">
        <v>62.344139650999999</v>
      </c>
      <c r="F17" s="62">
        <v>260</v>
      </c>
      <c r="G17" s="63">
        <v>55.319148935999998</v>
      </c>
    </row>
    <row r="18" spans="1:13" s="56" customFormat="1" ht="18.899999999999999" customHeight="1" x14ac:dyDescent="0.3">
      <c r="A18" s="75" t="s">
        <v>346</v>
      </c>
      <c r="B18" s="62">
        <v>56</v>
      </c>
      <c r="C18" s="63">
        <v>74.666666667000001</v>
      </c>
      <c r="D18" s="62">
        <v>52</v>
      </c>
      <c r="E18" s="63">
        <v>60.465116279</v>
      </c>
      <c r="F18" s="62">
        <v>56</v>
      </c>
      <c r="G18" s="63">
        <v>64.367816091999998</v>
      </c>
    </row>
    <row r="19" spans="1:13" s="56" customFormat="1" ht="18.899999999999999" customHeight="1" x14ac:dyDescent="0.3">
      <c r="A19" s="77" t="s">
        <v>47</v>
      </c>
      <c r="B19" s="78">
        <v>2247</v>
      </c>
      <c r="C19" s="79">
        <v>62.003311257999997</v>
      </c>
      <c r="D19" s="78">
        <v>2622</v>
      </c>
      <c r="E19" s="79">
        <v>61.621621621999999</v>
      </c>
      <c r="F19" s="78">
        <v>2855</v>
      </c>
      <c r="G19" s="79">
        <v>56.770729766999999</v>
      </c>
    </row>
    <row r="20" spans="1:13" ht="18.899999999999999" customHeight="1" x14ac:dyDescent="0.25">
      <c r="A20" s="80" t="s">
        <v>29</v>
      </c>
      <c r="B20" s="81">
        <v>22044</v>
      </c>
      <c r="C20" s="82">
        <v>63.630065811999998</v>
      </c>
      <c r="D20" s="81">
        <v>24783</v>
      </c>
      <c r="E20" s="82">
        <v>63.310767659</v>
      </c>
      <c r="F20" s="81">
        <v>27456</v>
      </c>
      <c r="G20" s="82">
        <v>62.164059139000003</v>
      </c>
      <c r="H20" s="83"/>
      <c r="I20" s="83"/>
    </row>
    <row r="21" spans="1:13" ht="18.899999999999999" customHeight="1" x14ac:dyDescent="0.25">
      <c r="A21" s="68" t="s">
        <v>410</v>
      </c>
    </row>
    <row r="22" spans="1:13" s="59" customFormat="1" ht="18.899999999999999" customHeight="1" x14ac:dyDescent="0.3">
      <c r="A22" s="56"/>
      <c r="B22" s="69"/>
      <c r="C22" s="70"/>
      <c r="D22" s="70"/>
      <c r="E22" s="70"/>
      <c r="F22" s="69"/>
      <c r="G22" s="70"/>
      <c r="L22" s="54"/>
      <c r="M22" s="54"/>
    </row>
    <row r="23" spans="1:13" ht="15.6" x14ac:dyDescent="0.3">
      <c r="A23" s="116" t="s">
        <v>447</v>
      </c>
      <c r="B23" s="71"/>
      <c r="C23" s="71"/>
      <c r="D23" s="71"/>
      <c r="E23" s="71"/>
      <c r="F23" s="71"/>
      <c r="G23" s="71"/>
    </row>
    <row r="25" spans="1:13" x14ac:dyDescent="0.25">
      <c r="B25" s="70"/>
      <c r="F25" s="70"/>
    </row>
    <row r="26" spans="1:13" x14ac:dyDescent="0.25">
      <c r="B26" s="70"/>
      <c r="F26" s="70"/>
    </row>
    <row r="27" spans="1:13" x14ac:dyDescent="0.25">
      <c r="B27" s="70"/>
      <c r="F27" s="70"/>
    </row>
    <row r="28" spans="1:13" x14ac:dyDescent="0.25">
      <c r="B28" s="70"/>
      <c r="F28" s="70"/>
    </row>
    <row r="29" spans="1:13" x14ac:dyDescent="0.25">
      <c r="B29" s="70"/>
      <c r="F29" s="70"/>
    </row>
    <row r="30" spans="1:13" x14ac:dyDescent="0.25">
      <c r="B30" s="70"/>
      <c r="F30" s="70"/>
    </row>
    <row r="31" spans="1:13" x14ac:dyDescent="0.25">
      <c r="B31" s="70"/>
      <c r="F31" s="70"/>
    </row>
    <row r="32" spans="1:13"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B42" s="70"/>
      <c r="F42" s="70"/>
    </row>
    <row r="43" spans="1:7" x14ac:dyDescent="0.25">
      <c r="B43" s="70"/>
      <c r="F43" s="70"/>
    </row>
    <row r="44" spans="1:7" x14ac:dyDescent="0.25">
      <c r="A44" s="56"/>
      <c r="B44" s="56"/>
      <c r="C44" s="56"/>
      <c r="E44" s="56"/>
      <c r="F44" s="56"/>
      <c r="G44" s="56"/>
    </row>
    <row r="45" spans="1:7" x14ac:dyDescent="0.25">
      <c r="B45" s="70"/>
      <c r="F45" s="70"/>
    </row>
    <row r="46" spans="1:7" x14ac:dyDescent="0.25">
      <c r="B46" s="70"/>
      <c r="F46"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M47"/>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449</v>
      </c>
      <c r="B1" s="55"/>
      <c r="C1" s="55"/>
      <c r="D1" s="55"/>
      <c r="E1" s="55"/>
      <c r="F1" s="55"/>
      <c r="G1" s="55"/>
    </row>
    <row r="2" spans="1:13" s="56" customFormat="1" ht="18.899999999999999" customHeight="1" x14ac:dyDescent="0.3">
      <c r="A2" s="1" t="s">
        <v>430</v>
      </c>
      <c r="B2" s="57"/>
      <c r="C2" s="57"/>
      <c r="D2" s="57"/>
      <c r="E2" s="57"/>
      <c r="F2" s="57"/>
      <c r="G2" s="57"/>
    </row>
    <row r="3" spans="1:13" s="59" customFormat="1" ht="54" customHeight="1" x14ac:dyDescent="0.3">
      <c r="A3" s="113" t="s">
        <v>444</v>
      </c>
      <c r="B3" s="58" t="s">
        <v>434</v>
      </c>
      <c r="C3" s="58" t="s">
        <v>439</v>
      </c>
      <c r="D3" s="58" t="s">
        <v>435</v>
      </c>
      <c r="E3" s="58" t="s">
        <v>438</v>
      </c>
      <c r="F3" s="58" t="s">
        <v>436</v>
      </c>
      <c r="G3" s="58" t="s">
        <v>437</v>
      </c>
      <c r="L3" s="60"/>
      <c r="M3" s="60"/>
    </row>
    <row r="4" spans="1:13" s="56" customFormat="1" ht="18.899999999999999" customHeight="1" x14ac:dyDescent="0.3">
      <c r="A4" s="75" t="s">
        <v>369</v>
      </c>
      <c r="B4" s="62">
        <v>259</v>
      </c>
      <c r="C4" s="63">
        <v>61.084905659999997</v>
      </c>
      <c r="D4" s="62">
        <v>280</v>
      </c>
      <c r="E4" s="63">
        <v>63.926940639000001</v>
      </c>
      <c r="F4" s="62">
        <v>329</v>
      </c>
      <c r="G4" s="63">
        <v>64.383561643999997</v>
      </c>
    </row>
    <row r="5" spans="1:13" s="56" customFormat="1" ht="18.899999999999999" customHeight="1" x14ac:dyDescent="0.3">
      <c r="A5" s="75" t="s">
        <v>354</v>
      </c>
      <c r="B5" s="62">
        <v>198</v>
      </c>
      <c r="C5" s="63">
        <v>66.220735786000006</v>
      </c>
      <c r="D5" s="62">
        <v>248</v>
      </c>
      <c r="E5" s="63">
        <v>71.676300577999996</v>
      </c>
      <c r="F5" s="62">
        <v>255</v>
      </c>
      <c r="G5" s="63">
        <v>64.231738035000006</v>
      </c>
    </row>
    <row r="6" spans="1:13" s="56" customFormat="1" ht="18.899999999999999" customHeight="1" x14ac:dyDescent="0.3">
      <c r="A6" s="75" t="s">
        <v>387</v>
      </c>
      <c r="B6" s="62">
        <v>158</v>
      </c>
      <c r="C6" s="63">
        <v>61.960784314000001</v>
      </c>
      <c r="D6" s="62">
        <v>177</v>
      </c>
      <c r="E6" s="63">
        <v>63.214285713999999</v>
      </c>
      <c r="F6" s="62">
        <v>228</v>
      </c>
      <c r="G6" s="63">
        <v>61.788617885999997</v>
      </c>
    </row>
    <row r="7" spans="1:13" s="56" customFormat="1" ht="18.899999999999999" customHeight="1" x14ac:dyDescent="0.3">
      <c r="A7" s="75" t="s">
        <v>355</v>
      </c>
      <c r="B7" s="62">
        <v>162</v>
      </c>
      <c r="C7" s="63">
        <v>65.853658537000001</v>
      </c>
      <c r="D7" s="62">
        <v>193</v>
      </c>
      <c r="E7" s="63">
        <v>67.013888889</v>
      </c>
      <c r="F7" s="62">
        <v>196</v>
      </c>
      <c r="G7" s="63">
        <v>63.636363635999999</v>
      </c>
    </row>
    <row r="8" spans="1:13" s="56" customFormat="1" ht="18.899999999999999" customHeight="1" x14ac:dyDescent="0.3">
      <c r="A8" s="75" t="s">
        <v>356</v>
      </c>
      <c r="B8" s="62">
        <v>179</v>
      </c>
      <c r="C8" s="63">
        <v>63.701067616000003</v>
      </c>
      <c r="D8" s="62">
        <v>209</v>
      </c>
      <c r="E8" s="63">
        <v>66.773162939000002</v>
      </c>
      <c r="F8" s="62">
        <v>229</v>
      </c>
      <c r="G8" s="63">
        <v>57.974683544000001</v>
      </c>
    </row>
    <row r="9" spans="1:13" s="56" customFormat="1" ht="18.899999999999999" customHeight="1" x14ac:dyDescent="0.3">
      <c r="A9" s="75" t="s">
        <v>368</v>
      </c>
      <c r="B9" s="62">
        <v>116</v>
      </c>
      <c r="C9" s="63">
        <v>56.038647343000001</v>
      </c>
      <c r="D9" s="62">
        <v>144</v>
      </c>
      <c r="E9" s="63">
        <v>61.016949152999999</v>
      </c>
      <c r="F9" s="62">
        <v>174</v>
      </c>
      <c r="G9" s="63">
        <v>56.310679612000001</v>
      </c>
    </row>
    <row r="10" spans="1:13" s="56" customFormat="1" ht="18.899999999999999" customHeight="1" x14ac:dyDescent="0.3">
      <c r="A10" s="75" t="s">
        <v>357</v>
      </c>
      <c r="B10" s="62">
        <v>97</v>
      </c>
      <c r="C10" s="63">
        <v>65.100671141000007</v>
      </c>
      <c r="D10" s="62">
        <v>78</v>
      </c>
      <c r="E10" s="63">
        <v>57.352941176000002</v>
      </c>
      <c r="F10" s="62">
        <v>91</v>
      </c>
      <c r="G10" s="63">
        <v>54.819277108000001</v>
      </c>
    </row>
    <row r="11" spans="1:13" s="56" customFormat="1" ht="18.899999999999999" customHeight="1" x14ac:dyDescent="0.3">
      <c r="A11" s="75" t="s">
        <v>358</v>
      </c>
      <c r="B11" s="62">
        <v>114</v>
      </c>
      <c r="C11" s="63">
        <v>71.25</v>
      </c>
      <c r="D11" s="62">
        <v>108</v>
      </c>
      <c r="E11" s="63">
        <v>63.905325443999999</v>
      </c>
      <c r="F11" s="62">
        <v>123</v>
      </c>
      <c r="G11" s="63">
        <v>59.134615384999996</v>
      </c>
    </row>
    <row r="12" spans="1:13" s="56" customFormat="1" ht="18.899999999999999" customHeight="1" x14ac:dyDescent="0.3">
      <c r="A12" s="75" t="s">
        <v>359</v>
      </c>
      <c r="B12" s="62">
        <v>194</v>
      </c>
      <c r="C12" s="63">
        <v>66.438356163999998</v>
      </c>
      <c r="D12" s="62">
        <v>229</v>
      </c>
      <c r="E12" s="63">
        <v>63.085399449000001</v>
      </c>
      <c r="F12" s="62">
        <v>280</v>
      </c>
      <c r="G12" s="63">
        <v>60.606060606</v>
      </c>
    </row>
    <row r="13" spans="1:13" s="56" customFormat="1" ht="18.899999999999999" customHeight="1" x14ac:dyDescent="0.3">
      <c r="A13" s="75" t="s">
        <v>360</v>
      </c>
      <c r="B13" s="62">
        <v>266</v>
      </c>
      <c r="C13" s="63">
        <v>67.171717172000001</v>
      </c>
      <c r="D13" s="62">
        <v>271</v>
      </c>
      <c r="E13" s="63">
        <v>62.586605081000002</v>
      </c>
      <c r="F13" s="62">
        <v>354</v>
      </c>
      <c r="G13" s="63">
        <v>67.946257197999998</v>
      </c>
    </row>
    <row r="14" spans="1:13" s="56" customFormat="1" ht="18.899999999999999" customHeight="1" x14ac:dyDescent="0.3">
      <c r="A14" s="75" t="s">
        <v>361</v>
      </c>
      <c r="B14" s="62">
        <v>183</v>
      </c>
      <c r="C14" s="63">
        <v>48.157894736999999</v>
      </c>
      <c r="D14" s="62">
        <v>237</v>
      </c>
      <c r="E14" s="63">
        <v>50.533049040999998</v>
      </c>
      <c r="F14" s="62">
        <v>236</v>
      </c>
      <c r="G14" s="63">
        <v>50.862068966000002</v>
      </c>
    </row>
    <row r="15" spans="1:13" s="56" customFormat="1" ht="18.899999999999999" customHeight="1" x14ac:dyDescent="0.3">
      <c r="A15" s="75" t="s">
        <v>362</v>
      </c>
      <c r="B15" s="62">
        <v>186</v>
      </c>
      <c r="C15" s="63">
        <v>68.131868131999994</v>
      </c>
      <c r="D15" s="62">
        <v>176</v>
      </c>
      <c r="E15" s="63">
        <v>63.082437276</v>
      </c>
      <c r="F15" s="62">
        <v>204</v>
      </c>
      <c r="G15" s="63">
        <v>61.261261261000001</v>
      </c>
    </row>
    <row r="16" spans="1:13" s="56" customFormat="1" ht="18.899999999999999" customHeight="1" x14ac:dyDescent="0.3">
      <c r="A16" s="75" t="s">
        <v>363</v>
      </c>
      <c r="B16" s="62">
        <v>64</v>
      </c>
      <c r="C16" s="63">
        <v>51.2</v>
      </c>
      <c r="D16" s="62">
        <v>78</v>
      </c>
      <c r="E16" s="63">
        <v>51.655629138999998</v>
      </c>
      <c r="F16" s="62">
        <v>120</v>
      </c>
      <c r="G16" s="63">
        <v>72.289156626999997</v>
      </c>
    </row>
    <row r="17" spans="1:9" s="56" customFormat="1" ht="18.899999999999999" customHeight="1" x14ac:dyDescent="0.3">
      <c r="A17" s="75" t="s">
        <v>367</v>
      </c>
      <c r="B17" s="62">
        <v>124</v>
      </c>
      <c r="C17" s="63">
        <v>59.047619048000001</v>
      </c>
      <c r="D17" s="62">
        <v>144</v>
      </c>
      <c r="E17" s="63">
        <v>59.751037343999997</v>
      </c>
      <c r="F17" s="62">
        <v>169</v>
      </c>
      <c r="G17" s="63">
        <v>62.592592592999999</v>
      </c>
    </row>
    <row r="18" spans="1:9" s="56" customFormat="1" ht="18.899999999999999" customHeight="1" x14ac:dyDescent="0.3">
      <c r="A18" s="75" t="s">
        <v>364</v>
      </c>
      <c r="B18" s="62">
        <v>145</v>
      </c>
      <c r="C18" s="63">
        <v>54.307116104999999</v>
      </c>
      <c r="D18" s="62">
        <v>138</v>
      </c>
      <c r="E18" s="63">
        <v>54.545454544999998</v>
      </c>
      <c r="F18" s="62">
        <v>164</v>
      </c>
      <c r="G18" s="63">
        <v>57.746478873000001</v>
      </c>
    </row>
    <row r="19" spans="1:9" s="56" customFormat="1" ht="18.899999999999999" customHeight="1" x14ac:dyDescent="0.3">
      <c r="A19" s="75" t="s">
        <v>365</v>
      </c>
      <c r="B19" s="62">
        <v>202</v>
      </c>
      <c r="C19" s="63">
        <v>57.549857549999999</v>
      </c>
      <c r="D19" s="62">
        <v>163</v>
      </c>
      <c r="E19" s="63">
        <v>55.442176871000001</v>
      </c>
      <c r="F19" s="62">
        <v>194</v>
      </c>
      <c r="G19" s="63">
        <v>60.061919504999999</v>
      </c>
    </row>
    <row r="20" spans="1:9" s="56" customFormat="1" ht="18.899999999999999" customHeight="1" x14ac:dyDescent="0.3">
      <c r="A20" s="75" t="s">
        <v>366</v>
      </c>
      <c r="B20" s="62">
        <v>243</v>
      </c>
      <c r="C20" s="63">
        <v>58.837772397000002</v>
      </c>
      <c r="D20" s="62">
        <v>261</v>
      </c>
      <c r="E20" s="63">
        <v>60.697674419000002</v>
      </c>
      <c r="F20" s="62">
        <v>297</v>
      </c>
      <c r="G20" s="63">
        <v>54.395604396000003</v>
      </c>
    </row>
    <row r="21" spans="1:9" s="56" customFormat="1" ht="18.899999999999999" customHeight="1" x14ac:dyDescent="0.3">
      <c r="A21" s="77" t="s">
        <v>170</v>
      </c>
      <c r="B21" s="78">
        <v>2890</v>
      </c>
      <c r="C21" s="79">
        <v>61.125211505999999</v>
      </c>
      <c r="D21" s="78">
        <v>3134</v>
      </c>
      <c r="E21" s="79">
        <v>61.222895096999999</v>
      </c>
      <c r="F21" s="78">
        <v>3643</v>
      </c>
      <c r="G21" s="79">
        <v>60.394562334</v>
      </c>
    </row>
    <row r="22" spans="1:9" ht="18.899999999999999" customHeight="1" x14ac:dyDescent="0.25">
      <c r="A22" s="80" t="s">
        <v>29</v>
      </c>
      <c r="B22" s="81">
        <v>22044</v>
      </c>
      <c r="C22" s="82">
        <v>63.630065811999998</v>
      </c>
      <c r="D22" s="81">
        <v>24783</v>
      </c>
      <c r="E22" s="82">
        <v>63.310767659</v>
      </c>
      <c r="F22" s="81">
        <v>27456</v>
      </c>
      <c r="G22" s="82">
        <v>62.164059139000003</v>
      </c>
      <c r="H22" s="83"/>
      <c r="I22" s="83"/>
    </row>
    <row r="23" spans="1:9" ht="18.899999999999999" customHeight="1" x14ac:dyDescent="0.25">
      <c r="A23" s="68" t="s">
        <v>410</v>
      </c>
    </row>
    <row r="25" spans="1:9" ht="15.6" x14ac:dyDescent="0.3">
      <c r="A25" s="116" t="s">
        <v>447</v>
      </c>
      <c r="B25" s="71"/>
      <c r="C25" s="71"/>
      <c r="D25" s="71"/>
      <c r="E25" s="71"/>
      <c r="F25" s="71"/>
      <c r="G25" s="71"/>
    </row>
    <row r="26" spans="1:9" x14ac:dyDescent="0.25">
      <c r="B26" s="70"/>
      <c r="F26" s="70"/>
    </row>
    <row r="27" spans="1:9" x14ac:dyDescent="0.25">
      <c r="B27" s="70"/>
      <c r="F27" s="70"/>
    </row>
    <row r="28" spans="1:9" x14ac:dyDescent="0.25">
      <c r="B28" s="70"/>
      <c r="F28" s="70"/>
    </row>
    <row r="29" spans="1:9" x14ac:dyDescent="0.25">
      <c r="B29" s="70"/>
      <c r="F29" s="70"/>
    </row>
    <row r="30" spans="1:9" x14ac:dyDescent="0.25">
      <c r="B30" s="70"/>
      <c r="F30" s="70"/>
    </row>
    <row r="31" spans="1:9" x14ac:dyDescent="0.25">
      <c r="B31" s="70"/>
      <c r="F31" s="70"/>
    </row>
    <row r="32" spans="1:9"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B42" s="70"/>
      <c r="F42" s="70"/>
    </row>
    <row r="43" spans="1:7" x14ac:dyDescent="0.25">
      <c r="B43" s="70"/>
      <c r="F43" s="70"/>
    </row>
    <row r="44" spans="1:7" x14ac:dyDescent="0.25">
      <c r="B44" s="70"/>
      <c r="F44" s="70"/>
    </row>
    <row r="45" spans="1:7" x14ac:dyDescent="0.25">
      <c r="A45" s="56"/>
      <c r="B45" s="56"/>
      <c r="C45" s="56"/>
      <c r="E45" s="56"/>
      <c r="F45" s="56"/>
      <c r="G45" s="56"/>
    </row>
    <row r="46" spans="1:7" x14ac:dyDescent="0.25">
      <c r="B46" s="70"/>
      <c r="F46" s="70"/>
    </row>
    <row r="47" spans="1:7" x14ac:dyDescent="0.25">
      <c r="B47" s="70"/>
      <c r="F47"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M4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448</v>
      </c>
      <c r="B1" s="55"/>
      <c r="C1" s="55"/>
      <c r="D1" s="55"/>
      <c r="E1" s="55"/>
      <c r="F1" s="55"/>
      <c r="G1" s="55"/>
    </row>
    <row r="2" spans="1:13" s="56" customFormat="1" ht="18.899999999999999" customHeight="1" x14ac:dyDescent="0.3">
      <c r="A2" s="1" t="s">
        <v>430</v>
      </c>
      <c r="B2" s="57"/>
      <c r="C2" s="57"/>
      <c r="D2" s="57"/>
      <c r="E2" s="57"/>
      <c r="F2" s="57"/>
      <c r="G2" s="57"/>
    </row>
    <row r="3" spans="1:13" s="59" customFormat="1" ht="54" customHeight="1" x14ac:dyDescent="0.3">
      <c r="A3" s="113" t="s">
        <v>444</v>
      </c>
      <c r="B3" s="58" t="s">
        <v>434</v>
      </c>
      <c r="C3" s="58" t="s">
        <v>439</v>
      </c>
      <c r="D3" s="58" t="s">
        <v>435</v>
      </c>
      <c r="E3" s="58" t="s">
        <v>438</v>
      </c>
      <c r="F3" s="58" t="s">
        <v>436</v>
      </c>
      <c r="G3" s="58" t="s">
        <v>437</v>
      </c>
      <c r="L3" s="60"/>
      <c r="M3" s="60"/>
    </row>
    <row r="4" spans="1:13" s="56" customFormat="1" ht="56.25" customHeight="1" x14ac:dyDescent="0.3">
      <c r="A4" s="84" t="s">
        <v>380</v>
      </c>
      <c r="B4" s="62">
        <v>173</v>
      </c>
      <c r="C4" s="63">
        <v>59.861591695999998</v>
      </c>
      <c r="D4" s="62">
        <v>183</v>
      </c>
      <c r="E4" s="63">
        <v>57.009345793999998</v>
      </c>
      <c r="F4" s="62">
        <v>187</v>
      </c>
      <c r="G4" s="63">
        <v>61.513157894999999</v>
      </c>
    </row>
    <row r="5" spans="1:13" s="56" customFormat="1" ht="56.25" customHeight="1" x14ac:dyDescent="0.3">
      <c r="A5" s="84" t="s">
        <v>370</v>
      </c>
      <c r="B5" s="62">
        <v>41</v>
      </c>
      <c r="C5" s="63">
        <v>64.0625</v>
      </c>
      <c r="D5" s="62">
        <v>56</v>
      </c>
      <c r="E5" s="63">
        <v>67.469879517999999</v>
      </c>
      <c r="F5" s="62">
        <v>66</v>
      </c>
      <c r="G5" s="63">
        <v>78.571428570999998</v>
      </c>
    </row>
    <row r="6" spans="1:13" s="56" customFormat="1" ht="56.25" customHeight="1" x14ac:dyDescent="0.3">
      <c r="A6" s="84" t="s">
        <v>381</v>
      </c>
      <c r="B6" s="62">
        <v>359</v>
      </c>
      <c r="C6" s="63">
        <v>64.918625677999998</v>
      </c>
      <c r="D6" s="62">
        <v>333</v>
      </c>
      <c r="E6" s="63">
        <v>64.660194175000001</v>
      </c>
      <c r="F6" s="62">
        <v>364</v>
      </c>
      <c r="G6" s="63">
        <v>68.939393938999999</v>
      </c>
    </row>
    <row r="7" spans="1:13" s="56" customFormat="1" ht="56.25" customHeight="1" x14ac:dyDescent="0.3">
      <c r="A7" s="84" t="s">
        <v>379</v>
      </c>
      <c r="B7" s="62">
        <v>194</v>
      </c>
      <c r="C7" s="63">
        <v>59.692307692</v>
      </c>
      <c r="D7" s="62">
        <v>262</v>
      </c>
      <c r="E7" s="63">
        <v>68.051948052</v>
      </c>
      <c r="F7" s="62">
        <v>271</v>
      </c>
      <c r="G7" s="63">
        <v>57.415254236999999</v>
      </c>
    </row>
    <row r="8" spans="1:13" s="56" customFormat="1" ht="56.25" customHeight="1" x14ac:dyDescent="0.3">
      <c r="A8" s="84" t="s">
        <v>384</v>
      </c>
      <c r="B8" s="62">
        <v>20</v>
      </c>
      <c r="C8" s="63">
        <v>74.074074073999995</v>
      </c>
      <c r="D8" s="62">
        <v>27</v>
      </c>
      <c r="E8" s="63">
        <v>62.790697674</v>
      </c>
      <c r="F8" s="62">
        <v>25</v>
      </c>
      <c r="G8" s="63">
        <v>46.296296296000001</v>
      </c>
    </row>
    <row r="9" spans="1:13" s="56" customFormat="1" ht="56.25" customHeight="1" x14ac:dyDescent="0.3">
      <c r="A9" s="84" t="s">
        <v>385</v>
      </c>
      <c r="B9" s="62">
        <v>29</v>
      </c>
      <c r="C9" s="63">
        <v>60.416666667000001</v>
      </c>
      <c r="D9" s="62">
        <v>34</v>
      </c>
      <c r="E9" s="63">
        <v>65.384615385000004</v>
      </c>
      <c r="F9" s="62">
        <v>27</v>
      </c>
      <c r="G9" s="63">
        <v>62.790697674</v>
      </c>
    </row>
    <row r="10" spans="1:13" s="56" customFormat="1" ht="56.25" customHeight="1" x14ac:dyDescent="0.3">
      <c r="A10" s="84" t="s">
        <v>386</v>
      </c>
      <c r="B10" s="62">
        <v>35</v>
      </c>
      <c r="C10" s="63">
        <v>85.365853658999995</v>
      </c>
      <c r="D10" s="62">
        <v>34</v>
      </c>
      <c r="E10" s="63">
        <v>70.833333332999999</v>
      </c>
      <c r="F10" s="62">
        <v>35</v>
      </c>
      <c r="G10" s="63">
        <v>74.468085106000004</v>
      </c>
    </row>
    <row r="11" spans="1:13" s="56" customFormat="1" ht="56.25" customHeight="1" x14ac:dyDescent="0.3">
      <c r="A11" s="84" t="s">
        <v>373</v>
      </c>
      <c r="B11" s="62">
        <v>56</v>
      </c>
      <c r="C11" s="63">
        <v>78.873239436999995</v>
      </c>
      <c r="D11" s="62">
        <v>86</v>
      </c>
      <c r="E11" s="63">
        <v>76.785714286000001</v>
      </c>
      <c r="F11" s="62">
        <v>104</v>
      </c>
      <c r="G11" s="63">
        <v>64.596273292000006</v>
      </c>
    </row>
    <row r="12" spans="1:13" s="56" customFormat="1" ht="56.25" customHeight="1" x14ac:dyDescent="0.3">
      <c r="A12" s="84" t="s">
        <v>374</v>
      </c>
      <c r="B12" s="62">
        <v>84</v>
      </c>
      <c r="C12" s="63">
        <v>66.666666667000001</v>
      </c>
      <c r="D12" s="62">
        <v>104</v>
      </c>
      <c r="E12" s="63">
        <v>65</v>
      </c>
      <c r="F12" s="62">
        <v>135</v>
      </c>
      <c r="G12" s="63">
        <v>66.502463054000003</v>
      </c>
    </row>
    <row r="13" spans="1:13" s="56" customFormat="1" ht="56.25" customHeight="1" x14ac:dyDescent="0.3">
      <c r="A13" s="84" t="s">
        <v>382</v>
      </c>
      <c r="B13" s="62">
        <v>74</v>
      </c>
      <c r="C13" s="63">
        <v>71.153846153999993</v>
      </c>
      <c r="D13" s="62">
        <v>83</v>
      </c>
      <c r="E13" s="63">
        <v>74.107142856999999</v>
      </c>
      <c r="F13" s="62">
        <v>102</v>
      </c>
      <c r="G13" s="63">
        <v>64.968152865999997</v>
      </c>
    </row>
    <row r="14" spans="1:13" s="56" customFormat="1" ht="56.25" customHeight="1" x14ac:dyDescent="0.3">
      <c r="A14" s="84" t="s">
        <v>383</v>
      </c>
      <c r="B14" s="62">
        <v>52</v>
      </c>
      <c r="C14" s="63">
        <v>77.611940298999997</v>
      </c>
      <c r="D14" s="62">
        <v>62</v>
      </c>
      <c r="E14" s="63">
        <v>72.093023255999995</v>
      </c>
      <c r="F14" s="62">
        <v>70</v>
      </c>
      <c r="G14" s="63">
        <v>61.946902655000002</v>
      </c>
    </row>
    <row r="15" spans="1:13" s="56" customFormat="1" ht="56.25" customHeight="1" x14ac:dyDescent="0.3">
      <c r="A15" s="84" t="s">
        <v>375</v>
      </c>
      <c r="B15" s="62">
        <v>50</v>
      </c>
      <c r="C15" s="63">
        <v>74.626865671999994</v>
      </c>
      <c r="D15" s="62">
        <v>53</v>
      </c>
      <c r="E15" s="63">
        <v>68.831168830999999</v>
      </c>
      <c r="F15" s="62">
        <v>59</v>
      </c>
      <c r="G15" s="63">
        <v>48.760330578999998</v>
      </c>
    </row>
    <row r="16" spans="1:13" s="56" customFormat="1" ht="56.25" customHeight="1" x14ac:dyDescent="0.3">
      <c r="A16" s="84" t="s">
        <v>378</v>
      </c>
      <c r="B16" s="62">
        <v>11</v>
      </c>
      <c r="C16" s="63">
        <v>52.380952381</v>
      </c>
      <c r="D16" s="62">
        <v>13</v>
      </c>
      <c r="E16" s="63">
        <v>61.904761905000001</v>
      </c>
      <c r="F16" s="62">
        <v>17</v>
      </c>
      <c r="G16" s="63">
        <v>47.222222221999999</v>
      </c>
    </row>
    <row r="17" spans="1:9" s="56" customFormat="1" ht="56.25" customHeight="1" x14ac:dyDescent="0.3">
      <c r="A17" s="84" t="s">
        <v>377</v>
      </c>
      <c r="B17" s="62">
        <v>82</v>
      </c>
      <c r="C17" s="63">
        <v>68.333333332999999</v>
      </c>
      <c r="D17" s="62">
        <v>115</v>
      </c>
      <c r="E17" s="63">
        <v>68.047337278000001</v>
      </c>
      <c r="F17" s="62">
        <v>108</v>
      </c>
      <c r="G17" s="63">
        <v>61.016949152999999</v>
      </c>
    </row>
    <row r="18" spans="1:9" s="56" customFormat="1" ht="56.25" customHeight="1" x14ac:dyDescent="0.3">
      <c r="A18" s="84" t="s">
        <v>376</v>
      </c>
      <c r="B18" s="62">
        <v>45</v>
      </c>
      <c r="C18" s="63">
        <v>76.271186440999998</v>
      </c>
      <c r="D18" s="62">
        <v>52</v>
      </c>
      <c r="E18" s="63">
        <v>70.270270269999997</v>
      </c>
      <c r="F18" s="62">
        <v>57</v>
      </c>
      <c r="G18" s="63">
        <v>62.637362637000003</v>
      </c>
    </row>
    <row r="19" spans="1:9" s="56" customFormat="1" ht="18.600000000000001" customHeight="1" x14ac:dyDescent="0.3">
      <c r="A19" s="77" t="s">
        <v>168</v>
      </c>
      <c r="B19" s="78">
        <v>1305</v>
      </c>
      <c r="C19" s="79">
        <v>65.842583249</v>
      </c>
      <c r="D19" s="78">
        <v>1497</v>
      </c>
      <c r="E19" s="79">
        <v>66.297608503000006</v>
      </c>
      <c r="F19" s="78">
        <v>1627</v>
      </c>
      <c r="G19" s="79">
        <v>62.794287920000002</v>
      </c>
    </row>
    <row r="20" spans="1:9" ht="18.899999999999999" customHeight="1" x14ac:dyDescent="0.25">
      <c r="A20" s="80" t="s">
        <v>29</v>
      </c>
      <c r="B20" s="81">
        <v>22044</v>
      </c>
      <c r="C20" s="82">
        <v>63.630065811999998</v>
      </c>
      <c r="D20" s="81">
        <v>24783</v>
      </c>
      <c r="E20" s="82">
        <v>63.310767659</v>
      </c>
      <c r="F20" s="81">
        <v>27456</v>
      </c>
      <c r="G20" s="82">
        <v>62.164059139000003</v>
      </c>
      <c r="H20" s="83"/>
      <c r="I20" s="83"/>
    </row>
    <row r="21" spans="1:9" ht="18.899999999999999" customHeight="1" x14ac:dyDescent="0.25">
      <c r="A21" s="68" t="s">
        <v>410</v>
      </c>
    </row>
    <row r="23" spans="1:9" ht="15.6" x14ac:dyDescent="0.3">
      <c r="A23" s="116" t="s">
        <v>447</v>
      </c>
      <c r="B23" s="71"/>
      <c r="C23" s="71"/>
      <c r="D23" s="71"/>
      <c r="E23" s="71"/>
      <c r="F23" s="71"/>
      <c r="G23" s="71"/>
    </row>
    <row r="24" spans="1:9" x14ac:dyDescent="0.25">
      <c r="B24" s="70"/>
      <c r="F24" s="70"/>
    </row>
    <row r="25" spans="1:9" x14ac:dyDescent="0.25">
      <c r="B25" s="70"/>
      <c r="F25" s="70"/>
    </row>
    <row r="26" spans="1:9" x14ac:dyDescent="0.25">
      <c r="B26" s="70"/>
      <c r="F26" s="70"/>
    </row>
    <row r="27" spans="1:9" x14ac:dyDescent="0.25">
      <c r="B27" s="70"/>
      <c r="F27" s="70"/>
    </row>
    <row r="28" spans="1:9" x14ac:dyDescent="0.25">
      <c r="B28" s="70"/>
      <c r="F28" s="70"/>
    </row>
    <row r="29" spans="1:9" x14ac:dyDescent="0.25">
      <c r="B29" s="70"/>
      <c r="F29" s="70"/>
    </row>
    <row r="30" spans="1:9" x14ac:dyDescent="0.25">
      <c r="B30" s="70"/>
      <c r="F30" s="70"/>
    </row>
    <row r="31" spans="1:9" x14ac:dyDescent="0.25">
      <c r="B31" s="70"/>
      <c r="F31" s="70"/>
    </row>
    <row r="32" spans="1:9"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A42" s="56"/>
      <c r="B42" s="56"/>
      <c r="C42" s="56"/>
      <c r="E42" s="56"/>
      <c r="F42" s="56"/>
      <c r="G42" s="56"/>
    </row>
    <row r="43" spans="1:7" x14ac:dyDescent="0.25">
      <c r="B43" s="70"/>
      <c r="F43" s="70"/>
    </row>
    <row r="44" spans="1:7" x14ac:dyDescent="0.25">
      <c r="B44" s="70"/>
      <c r="F44" s="70"/>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0" customWidth="1"/>
    <col min="2" max="2" width="21.88671875" style="69" customWidth="1"/>
    <col min="3" max="4" width="21.88671875" style="70" customWidth="1"/>
    <col min="5" max="7" width="16.109375" style="70" customWidth="1"/>
    <col min="8" max="8" width="16.109375" style="69" customWidth="1"/>
    <col min="9" max="10" width="16.109375" style="70" customWidth="1"/>
    <col min="11" max="12" width="10.5546875" style="70" customWidth="1"/>
    <col min="13" max="16384" width="9.33203125" style="70"/>
  </cols>
  <sheetData>
    <row r="1" spans="1:8" s="56" customFormat="1" ht="18.899999999999999" customHeight="1" x14ac:dyDescent="0.3">
      <c r="A1" s="115" t="s">
        <v>455</v>
      </c>
      <c r="B1" s="55"/>
      <c r="C1" s="55"/>
      <c r="D1" s="55"/>
      <c r="E1" s="55"/>
    </row>
    <row r="2" spans="1:8" s="56" customFormat="1" ht="18.899999999999999" customHeight="1" x14ac:dyDescent="0.3">
      <c r="A2" s="1" t="s">
        <v>440</v>
      </c>
      <c r="B2" s="57"/>
      <c r="C2" s="57"/>
      <c r="D2" s="57"/>
      <c r="E2" s="85"/>
    </row>
    <row r="3" spans="1:8" ht="31.2" x14ac:dyDescent="0.25">
      <c r="A3" s="72" t="s">
        <v>30</v>
      </c>
      <c r="B3" s="73" t="s">
        <v>439</v>
      </c>
      <c r="C3" s="73" t="s">
        <v>438</v>
      </c>
      <c r="D3" s="74" t="s">
        <v>437</v>
      </c>
      <c r="H3" s="70"/>
    </row>
    <row r="4" spans="1:8" ht="18.899999999999999" customHeight="1" x14ac:dyDescent="0.25">
      <c r="A4" s="75" t="s">
        <v>176</v>
      </c>
      <c r="B4" s="76">
        <v>61.076066789999999</v>
      </c>
      <c r="C4" s="76">
        <v>57.850994360000001</v>
      </c>
      <c r="D4" s="76">
        <v>58.826769485</v>
      </c>
      <c r="F4" s="35"/>
      <c r="G4" s="36"/>
      <c r="H4" s="36"/>
    </row>
    <row r="5" spans="1:8" ht="18.899999999999999" customHeight="1" x14ac:dyDescent="0.25">
      <c r="A5" s="75" t="s">
        <v>33</v>
      </c>
      <c r="B5" s="76">
        <v>62.776506484000002</v>
      </c>
      <c r="C5" s="76">
        <v>64.187866928000005</v>
      </c>
      <c r="D5" s="76">
        <v>57.912844036999999</v>
      </c>
      <c r="F5" s="53"/>
      <c r="G5" s="52"/>
      <c r="H5" s="52"/>
    </row>
    <row r="6" spans="1:8" ht="18.899999999999999" customHeight="1" x14ac:dyDescent="0.25">
      <c r="A6" s="75" t="s">
        <v>32</v>
      </c>
      <c r="B6" s="76">
        <v>64.276457883000006</v>
      </c>
      <c r="C6" s="76">
        <v>62.244897958999999</v>
      </c>
      <c r="D6" s="76">
        <v>59.896625114000003</v>
      </c>
      <c r="F6" s="53"/>
      <c r="G6" s="52"/>
      <c r="H6" s="52"/>
    </row>
    <row r="7" spans="1:8" ht="18.899999999999999" customHeight="1" x14ac:dyDescent="0.25">
      <c r="A7" s="75" t="s">
        <v>31</v>
      </c>
      <c r="B7" s="76">
        <v>64.805931095000005</v>
      </c>
      <c r="C7" s="76">
        <v>63.469956228000001</v>
      </c>
      <c r="D7" s="76">
        <v>62.162162162000001</v>
      </c>
      <c r="F7" s="53"/>
      <c r="G7" s="52"/>
      <c r="H7" s="52"/>
    </row>
    <row r="8" spans="1:8" ht="18.899999999999999" customHeight="1" x14ac:dyDescent="0.25">
      <c r="A8" s="75" t="s">
        <v>175</v>
      </c>
      <c r="B8" s="76">
        <v>66.005176876999997</v>
      </c>
      <c r="C8" s="76">
        <v>64.888888889</v>
      </c>
      <c r="D8" s="76">
        <v>64.458754983000006</v>
      </c>
      <c r="F8" s="53"/>
      <c r="G8" s="52"/>
      <c r="H8" s="52"/>
    </row>
    <row r="9" spans="1:8" ht="18.899999999999999" customHeight="1" x14ac:dyDescent="0.25">
      <c r="A9" s="75" t="s">
        <v>174</v>
      </c>
      <c r="B9" s="76">
        <v>63.843074459999997</v>
      </c>
      <c r="C9" s="76">
        <v>62.228571428999999</v>
      </c>
      <c r="D9" s="76">
        <v>59.626604434000001</v>
      </c>
      <c r="F9" s="45"/>
      <c r="G9" s="44"/>
    </row>
    <row r="10" spans="1:8" ht="18.899999999999999" customHeight="1" x14ac:dyDescent="0.25">
      <c r="A10" s="75" t="s">
        <v>36</v>
      </c>
      <c r="B10" s="76">
        <v>62.225506756999998</v>
      </c>
      <c r="C10" s="76">
        <v>63.312636961000003</v>
      </c>
      <c r="D10" s="76">
        <v>63.037249283999998</v>
      </c>
      <c r="F10" s="53"/>
      <c r="G10" s="52"/>
      <c r="H10" s="52"/>
    </row>
    <row r="11" spans="1:8" ht="18.899999999999999" customHeight="1" x14ac:dyDescent="0.25">
      <c r="A11" s="75" t="s">
        <v>35</v>
      </c>
      <c r="B11" s="76">
        <v>62.325922306000002</v>
      </c>
      <c r="C11" s="76">
        <v>64.787510841</v>
      </c>
      <c r="D11" s="76">
        <v>64.503816794000002</v>
      </c>
      <c r="F11" s="53"/>
      <c r="G11" s="52"/>
      <c r="H11" s="52"/>
    </row>
    <row r="12" spans="1:8" ht="18.899999999999999" customHeight="1" x14ac:dyDescent="0.25">
      <c r="A12" s="75" t="s">
        <v>34</v>
      </c>
      <c r="B12" s="76">
        <v>63.744343891</v>
      </c>
      <c r="C12" s="76">
        <v>64.750957854000006</v>
      </c>
      <c r="D12" s="76">
        <v>65.337272279999993</v>
      </c>
      <c r="F12" s="53"/>
      <c r="G12" s="52"/>
      <c r="H12" s="52"/>
    </row>
    <row r="13" spans="1:8" ht="18.899999999999999" customHeight="1" x14ac:dyDescent="0.25">
      <c r="A13" s="75" t="s">
        <v>177</v>
      </c>
      <c r="B13" s="76">
        <v>67.401574803000003</v>
      </c>
      <c r="C13" s="76">
        <v>67.322599881000002</v>
      </c>
      <c r="D13" s="76">
        <v>68.654646325000002</v>
      </c>
      <c r="F13" s="53"/>
      <c r="G13" s="52"/>
      <c r="H13" s="52"/>
    </row>
    <row r="14" spans="1:8" ht="18.899999999999999" customHeight="1" x14ac:dyDescent="0.25">
      <c r="A14" s="75" t="s">
        <v>152</v>
      </c>
      <c r="B14" s="76">
        <v>59.902597403000001</v>
      </c>
      <c r="C14" s="76">
        <v>55.831739962</v>
      </c>
      <c r="D14" s="76">
        <v>49.582637730000002</v>
      </c>
      <c r="H14" s="70"/>
    </row>
    <row r="15" spans="1:8" ht="18.899999999999999" customHeight="1" x14ac:dyDescent="0.25">
      <c r="A15" s="68" t="s">
        <v>410</v>
      </c>
    </row>
    <row r="17" spans="1:8" ht="15.6" x14ac:dyDescent="0.3">
      <c r="A17" s="116" t="s">
        <v>447</v>
      </c>
      <c r="B17" s="70"/>
      <c r="H17" s="70"/>
    </row>
    <row r="18" spans="1:8" x14ac:dyDescent="0.25">
      <c r="B18" s="70"/>
      <c r="H18" s="70"/>
    </row>
    <row r="19" spans="1:8" x14ac:dyDescent="0.25">
      <c r="B19" s="70"/>
      <c r="H19" s="70"/>
    </row>
    <row r="20" spans="1:8" x14ac:dyDescent="0.25">
      <c r="B20" s="70"/>
      <c r="H20" s="70"/>
    </row>
    <row r="21" spans="1:8" x14ac:dyDescent="0.25">
      <c r="B21" s="70"/>
      <c r="H21" s="70"/>
    </row>
    <row r="22" spans="1:8" x14ac:dyDescent="0.25">
      <c r="B22" s="70"/>
      <c r="H22" s="70"/>
    </row>
    <row r="23" spans="1:8" x14ac:dyDescent="0.25">
      <c r="B23" s="70"/>
      <c r="H23" s="70"/>
    </row>
    <row r="24" spans="1:8" x14ac:dyDescent="0.25">
      <c r="B24" s="70"/>
      <c r="H24" s="70"/>
    </row>
    <row r="25" spans="1:8" x14ac:dyDescent="0.25">
      <c r="B25" s="70"/>
      <c r="H25" s="70"/>
    </row>
    <row r="26" spans="1:8" x14ac:dyDescent="0.25">
      <c r="B26" s="70"/>
      <c r="H26" s="70"/>
    </row>
    <row r="27" spans="1:8" x14ac:dyDescent="0.25">
      <c r="B27" s="70"/>
      <c r="H27" s="70"/>
    </row>
    <row r="28" spans="1:8" x14ac:dyDescent="0.25">
      <c r="B28" s="70"/>
      <c r="H28" s="70"/>
    </row>
    <row r="29" spans="1:8" x14ac:dyDescent="0.25">
      <c r="B29" s="70"/>
      <c r="H29" s="70"/>
    </row>
    <row r="30" spans="1:8" x14ac:dyDescent="0.25">
      <c r="B30" s="70"/>
      <c r="H30" s="70"/>
    </row>
    <row r="31" spans="1:8" x14ac:dyDescent="0.25">
      <c r="B31" s="70"/>
      <c r="H31" s="70"/>
    </row>
    <row r="32" spans="1:8" x14ac:dyDescent="0.25">
      <c r="B32" s="70"/>
      <c r="H32" s="70"/>
    </row>
    <row r="33" spans="1:10" x14ac:dyDescent="0.25">
      <c r="B33" s="70"/>
      <c r="H33" s="70"/>
    </row>
    <row r="34" spans="1:10" x14ac:dyDescent="0.25">
      <c r="B34" s="70"/>
      <c r="H34" s="70"/>
    </row>
    <row r="35" spans="1:10" x14ac:dyDescent="0.25">
      <c r="B35" s="70"/>
      <c r="H35" s="70"/>
    </row>
    <row r="36" spans="1:10" x14ac:dyDescent="0.25">
      <c r="A36" s="56"/>
      <c r="B36" s="56"/>
      <c r="C36" s="56"/>
      <c r="D36" s="56"/>
      <c r="F36" s="56"/>
      <c r="G36" s="56"/>
      <c r="H36" s="56"/>
      <c r="I36" s="56"/>
      <c r="J36" s="56"/>
    </row>
    <row r="37" spans="1:10" x14ac:dyDescent="0.25">
      <c r="B37" s="70"/>
      <c r="H37" s="70"/>
    </row>
    <row r="38" spans="1:10" x14ac:dyDescent="0.25">
      <c r="B38" s="70"/>
      <c r="H38"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38351-148F-46A4-A61B-3198618EE393}">
  <sheetPr>
    <tabColor theme="3"/>
  </sheetPr>
  <dimension ref="A1:J37"/>
  <sheetViews>
    <sheetView showGridLines="0" workbookViewId="0"/>
  </sheetViews>
  <sheetFormatPr defaultColWidth="9.33203125" defaultRowHeight="15" x14ac:dyDescent="0.25"/>
  <cols>
    <col min="1" max="1" width="41.5546875" style="70" customWidth="1"/>
    <col min="2" max="2" width="21.88671875" style="69" customWidth="1"/>
    <col min="3" max="4" width="21.88671875" style="70" customWidth="1"/>
    <col min="5" max="7" width="16.109375" style="70" customWidth="1"/>
    <col min="8" max="8" width="16.109375" style="69" customWidth="1"/>
    <col min="9" max="10" width="16.109375" style="70" customWidth="1"/>
    <col min="11" max="12" width="10.5546875" style="70" customWidth="1"/>
    <col min="13" max="16384" width="9.33203125" style="70"/>
  </cols>
  <sheetData>
    <row r="1" spans="1:8" s="56" customFormat="1" ht="18.899999999999999" customHeight="1" x14ac:dyDescent="0.3">
      <c r="A1" s="115" t="s">
        <v>456</v>
      </c>
      <c r="B1" s="86"/>
      <c r="C1" s="87"/>
      <c r="D1" s="87"/>
    </row>
    <row r="2" spans="1:8" s="56" customFormat="1" ht="18.899999999999999" customHeight="1" x14ac:dyDescent="0.3">
      <c r="A2" s="72" t="s">
        <v>279</v>
      </c>
      <c r="B2" s="74" t="s">
        <v>278</v>
      </c>
      <c r="C2" s="88"/>
      <c r="D2" s="87"/>
      <c r="E2" s="88"/>
    </row>
    <row r="3" spans="1:8" ht="18.899999999999999" customHeight="1" x14ac:dyDescent="0.25">
      <c r="A3" s="75" t="s">
        <v>268</v>
      </c>
      <c r="B3" s="89">
        <v>1.86801908E-2</v>
      </c>
      <c r="H3" s="70"/>
    </row>
    <row r="4" spans="1:8" ht="18.899999999999999" customHeight="1" x14ac:dyDescent="0.25">
      <c r="A4" s="75" t="s">
        <v>269</v>
      </c>
      <c r="B4" s="89">
        <v>3.7569659E-3</v>
      </c>
      <c r="H4" s="70"/>
    </row>
    <row r="5" spans="1:8" ht="18.899999999999999" customHeight="1" x14ac:dyDescent="0.25">
      <c r="A5" s="75" t="s">
        <v>270</v>
      </c>
      <c r="B5" s="89">
        <v>2.5369489999999998E-4</v>
      </c>
      <c r="H5" s="70"/>
    </row>
    <row r="6" spans="1:8" ht="18.899999999999999" customHeight="1" x14ac:dyDescent="0.25">
      <c r="A6" s="75" t="s">
        <v>274</v>
      </c>
      <c r="B6" s="89">
        <v>0.77496321509999999</v>
      </c>
      <c r="H6" s="70"/>
    </row>
    <row r="7" spans="1:8" ht="18.899999999999999" customHeight="1" x14ac:dyDescent="0.25">
      <c r="A7" s="75" t="s">
        <v>275</v>
      </c>
      <c r="B7" s="89">
        <v>0.73029388890000002</v>
      </c>
      <c r="H7" s="70"/>
    </row>
    <row r="8" spans="1:8" ht="18.899999999999999" customHeight="1" x14ac:dyDescent="0.25">
      <c r="A8" s="75" t="s">
        <v>271</v>
      </c>
      <c r="B8" s="89">
        <v>2.8298587600000001E-2</v>
      </c>
      <c r="H8" s="70"/>
    </row>
    <row r="9" spans="1:8" ht="18.899999999999999" customHeight="1" x14ac:dyDescent="0.25">
      <c r="A9" s="75" t="s">
        <v>272</v>
      </c>
      <c r="B9" s="89">
        <v>1.9583220999999998E-3</v>
      </c>
      <c r="H9" s="70"/>
    </row>
    <row r="10" spans="1:8" ht="18.899999999999999" customHeight="1" x14ac:dyDescent="0.25">
      <c r="A10" s="75" t="s">
        <v>273</v>
      </c>
      <c r="B10" s="89">
        <v>1.2403982999999999E-8</v>
      </c>
      <c r="H10" s="70"/>
    </row>
    <row r="11" spans="1:8" ht="18.899999999999999" customHeight="1" x14ac:dyDescent="0.25">
      <c r="A11" s="75" t="s">
        <v>276</v>
      </c>
      <c r="B11" s="89">
        <v>0.57316903539999997</v>
      </c>
      <c r="H11" s="70"/>
    </row>
    <row r="12" spans="1:8" ht="18.899999999999999" customHeight="1" x14ac:dyDescent="0.25">
      <c r="A12" s="75" t="s">
        <v>277</v>
      </c>
      <c r="B12" s="89">
        <v>8.6699065899999997E-2</v>
      </c>
      <c r="H12" s="70"/>
    </row>
    <row r="13" spans="1:8" ht="18.899999999999999" customHeight="1" x14ac:dyDescent="0.25">
      <c r="A13" s="68" t="s">
        <v>173</v>
      </c>
      <c r="B13" s="70"/>
    </row>
    <row r="15" spans="1:8" ht="15.6" x14ac:dyDescent="0.3">
      <c r="A15" s="116" t="s">
        <v>447</v>
      </c>
    </row>
    <row r="16" spans="1:8" x14ac:dyDescent="0.25">
      <c r="B16" s="70"/>
      <c r="H16" s="70"/>
    </row>
    <row r="17" s="70" customFormat="1" x14ac:dyDescent="0.25"/>
    <row r="18" s="70" customFormat="1" x14ac:dyDescent="0.25"/>
    <row r="19" s="70" customFormat="1" x14ac:dyDescent="0.25"/>
    <row r="20" s="70" customFormat="1" x14ac:dyDescent="0.25"/>
    <row r="21" s="70" customFormat="1" x14ac:dyDescent="0.25"/>
    <row r="22" s="70" customFormat="1" x14ac:dyDescent="0.25"/>
    <row r="23" s="70" customFormat="1" x14ac:dyDescent="0.25"/>
    <row r="24" s="70" customFormat="1" x14ac:dyDescent="0.25"/>
    <row r="25" s="70" customFormat="1" x14ac:dyDescent="0.25"/>
    <row r="26" s="70" customFormat="1" x14ac:dyDescent="0.25"/>
    <row r="27" s="70" customFormat="1" x14ac:dyDescent="0.25"/>
    <row r="28" s="70" customFormat="1" x14ac:dyDescent="0.25"/>
    <row r="29" s="70" customFormat="1" x14ac:dyDescent="0.25"/>
    <row r="30" s="70" customFormat="1" x14ac:dyDescent="0.25"/>
    <row r="31" s="70" customFormat="1" x14ac:dyDescent="0.25"/>
    <row r="32" s="70" customFormat="1" x14ac:dyDescent="0.25"/>
    <row r="33" spans="1:10" x14ac:dyDescent="0.25">
      <c r="B33" s="70"/>
      <c r="H33" s="70"/>
    </row>
    <row r="34" spans="1:10" x14ac:dyDescent="0.25">
      <c r="B34" s="70"/>
      <c r="H34" s="70"/>
    </row>
    <row r="35" spans="1:10" x14ac:dyDescent="0.25">
      <c r="A35" s="56"/>
      <c r="B35" s="56"/>
      <c r="C35" s="56"/>
      <c r="D35" s="56"/>
      <c r="F35" s="56"/>
      <c r="G35" s="56"/>
      <c r="H35" s="56"/>
      <c r="I35" s="56"/>
      <c r="J35" s="56"/>
    </row>
    <row r="36" spans="1:10" x14ac:dyDescent="0.25">
      <c r="B36" s="70"/>
      <c r="H36" s="70"/>
    </row>
    <row r="37" spans="1:10" x14ac:dyDescent="0.25">
      <c r="B37" s="70"/>
      <c r="H37" s="70"/>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51</vt:i4>
      </vt:variant>
    </vt:vector>
  </HeadingPairs>
  <TitlesOfParts>
    <vt:vector size="66"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Data'!ambvis_rates_Feb_5_2013hjp_2_1</vt:lpstr>
      <vt:lpstr>'Raw Data'!ambvis_rates_Feb_5_2013hjp_3</vt:lpstr>
      <vt:lpstr>'Raw Data'!cabg_Feb_5_2013hjp_1</vt:lpstr>
      <vt:lpstr>'Raw Data'!cabg_Feb_5_2013hjp_1_1</vt:lpstr>
      <vt:lpstr>'Raw Data'!cabg_Feb_5_2013hjp_1_1_1</vt:lpstr>
      <vt:lpstr>'Raw Data'!cabg_Feb_5_2013hjp_1_2</vt:lpstr>
      <vt:lpstr>'Raw Data'!cabg_Feb_5_2013hjp_1_2_1</vt:lpstr>
      <vt:lpstr>'Raw Data'!cabg_Feb_5_2013hjp_1_3</vt:lpstr>
      <vt:lpstr>'Raw Data'!cath_Feb_5_2013hjp</vt:lpstr>
      <vt:lpstr>'Raw Data'!cath_Feb_5_2013hjp_1</vt:lpstr>
      <vt:lpstr>'Raw Data'!cath_Feb_5_2013hjp_1_1</vt:lpstr>
      <vt:lpstr>'Raw Data'!cath_Feb_5_2013hjp_2</vt:lpstr>
      <vt:lpstr>'Raw Data'!cath_Feb_5_2013hjp_2_1</vt:lpstr>
      <vt:lpstr>'Raw Data'!cath_Feb_5_2013hjp_3</vt:lpstr>
      <vt:lpstr>'Raw Data'!dementia_Feb_12_2013hjp</vt:lpstr>
      <vt:lpstr>'Raw Data'!dementia_Feb_12_2013hjp_1</vt:lpstr>
      <vt:lpstr>'Raw Data'!dementia_Feb_12_2013hjp_1_1</vt:lpstr>
      <vt:lpstr>'Raw Data'!dementia_Feb_12_2013hjp_2</vt:lpstr>
      <vt:lpstr>'Raw Data'!dementia_Feb_12_2013hjp_2_1</vt:lpstr>
      <vt:lpstr>'Raw Data'!dementia_Feb_12_2013hjp_3</vt:lpstr>
      <vt:lpstr>'Raw Data'!hip_replace_Feb_5_2013hjp</vt:lpstr>
      <vt:lpstr>'Raw Data'!hip_replace_Feb_5_2013hjp_1</vt:lpstr>
      <vt:lpstr>'Raw Data'!hip_replace_Feb_5_2013hjp_1_1</vt:lpstr>
      <vt:lpstr>'Raw Data'!hip_replace_Feb_5_2013hjp_2</vt:lpstr>
      <vt:lpstr>'Raw Data'!hip_replace_Feb_5_2013hjp_2_1</vt:lpstr>
      <vt:lpstr>'Raw Data'!hip_replace_Feb_5_2013hjp_3</vt:lpstr>
      <vt:lpstr>'Raw Data'!knee_replace_Feb_5_2013hjp</vt:lpstr>
      <vt:lpstr>'Raw Data'!knee_replace_Feb_5_2013hjp_1</vt:lpstr>
      <vt:lpstr>'Raw Data'!knee_replace_Feb_5_2013hjp_1_1</vt:lpstr>
      <vt:lpstr>'Raw Data'!knee_replace_Feb_5_2013hjp_2</vt:lpstr>
      <vt:lpstr>'Raw Data'!knee_replace_Feb_5_2013hjp_2_1</vt:lpstr>
      <vt:lpstr>'Raw Data'!knee_replace_Feb_5_2013hjp_3</vt:lpstr>
      <vt:lpstr>'Raw Data'!pci_Feb_5_2013hjp</vt:lpstr>
      <vt:lpstr>'Raw Data'!pci_Feb_5_2013hjp_1</vt:lpstr>
      <vt:lpstr>'Raw Data'!pci_Feb_5_2013hjp_1_1</vt:lpstr>
      <vt:lpstr>'Raw Data'!pci_Feb_5_2013hjp_2</vt:lpstr>
      <vt:lpstr>'Raw Data'!pci_Feb_5_2013hjp_2_1</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RHA-Chapter10-Asthmacare-rates</dc:title>
  <dc:creator>rodm</dc:creator>
  <cp:lastModifiedBy>Lindsey Dahl</cp:lastModifiedBy>
  <cp:lastPrinted>2024-06-05T19:11:10Z</cp:lastPrinted>
  <dcterms:created xsi:type="dcterms:W3CDTF">2012-06-19T01:21:24Z</dcterms:created>
  <dcterms:modified xsi:type="dcterms:W3CDTF">2025-12-04T20:38:18Z</dcterms:modified>
</cp:coreProperties>
</file>